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1"/>
  </bookViews>
  <sheets>
    <sheet name="Указания" sheetId="1" r:id="rId1"/>
    <sheet name="data" sheetId="2" r:id="rId2"/>
  </sheets>
  <definedNames>
    <definedName name="_xlnm.Print_Titles" localSheetId="1">'data'!$3:$6</definedName>
    <definedName name="Z_ED3BD73A_5C2F_4F4A_9C57_CF5C0F2E6685_.wvu.PrintTitles" localSheetId="1" hidden="1">'data'!$3:$5</definedName>
  </definedNames>
  <calcPr fullCalcOnLoad="1"/>
</workbook>
</file>

<file path=xl/sharedStrings.xml><?xml version="1.0" encoding="utf-8"?>
<sst xmlns="http://schemas.openxmlformats.org/spreadsheetml/2006/main" count="142" uniqueCount="133">
  <si>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</si>
  <si>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</si>
  <si>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</si>
  <si>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</si>
  <si>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</si>
  <si>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</si>
  <si>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</si>
  <si>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</si>
  <si>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</si>
  <si>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</si>
  <si>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</si>
  <si>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</si>
  <si>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</si>
  <si>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</si>
  <si>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</si>
  <si>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</si>
  <si>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</si>
  <si>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</si>
  <si>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</si>
  <si>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</si>
  <si>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</si>
  <si>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</si>
  <si>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</si>
  <si>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</si>
  <si>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</si>
  <si>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</si>
  <si>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</si>
  <si>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</si>
  <si>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</si>
  <si>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</si>
  <si>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</si>
  <si>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</si>
  <si>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</si>
  <si>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</si>
  <si>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</si>
  <si>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</si>
  <si>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</si>
  <si>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</si>
  <si>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</si>
  <si>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</si>
  <si>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</si>
  <si>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</si>
  <si>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</si>
  <si>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</si>
  <si>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</si>
  <si>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</si>
  <si>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</si>
  <si>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</si>
  <si>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</si>
  <si>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</si>
  <si>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</si>
  <si>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</si>
  <si>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</si>
  <si>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</si>
  <si>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</si>
  <si>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</si>
  <si>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</si>
  <si>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</si>
  <si>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</si>
  <si>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</si>
  <si>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</si>
  <si>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</si>
  <si>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</si>
  <si>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</si>
  <si>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</si>
  <si>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</si>
  <si>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</si>
  <si>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</si>
  <si>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</si>
  <si>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</si>
  <si>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</si>
  <si>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</si>
  <si>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</si>
  <si>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</si>
  <si>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</si>
  <si>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</si>
  <si>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</si>
  <si>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</si>
  <si>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</si>
  <si>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</si>
  <si>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</si>
  <si>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</si>
  <si>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</si>
  <si>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</si>
  <si>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</si>
  <si>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t xml:space="preserve">         /име, фамилия/</t>
  </si>
  <si>
    <t>e-mail: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</si>
  <si>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</si>
  <si>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r>
      <t xml:space="preserve">Натовареност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</si>
  <si>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</si>
  <si>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</si>
  <si>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</si>
  <si>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</si>
  <si>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</si>
  <si>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</si>
  <si>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</si>
  <si>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</si>
  <si>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</si>
  <si>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</si>
  <si>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</si>
  <si>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</si>
  <si>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</si>
  <si>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</si>
  <si>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</si>
  <si>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</si>
  <si>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vss-fin@del.bg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</si>
  <si>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</si>
  <si>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</si>
  <si>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</si>
  <si>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</si>
  <si>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</si>
  <si>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</si>
  <si>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</si>
  <si>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</si>
  <si>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</si>
  <si>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</si>
  <si>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</si>
  <si>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</si>
  <si>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</si>
  <si>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</si>
  <si>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</si>
  <si>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</si>
  <si>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</si>
  <si>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</si>
  <si>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</si>
  <si>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</si>
  <si>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</si>
  <si>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СИЛИСТРА</t>
  </si>
  <si>
    <t>Изготвил:М.Йорданова</t>
  </si>
  <si>
    <t>Съд.администратор: Й.Караджова</t>
  </si>
  <si>
    <t xml:space="preserve">Административен ръководител: Д.Денев             </t>
  </si>
  <si>
    <t>Телефон:086 816638</t>
  </si>
  <si>
    <t>месеца  на  2008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</si>
</sst>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4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9" fontId="2" fillId="3" borderId="26" xfId="2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9" fontId="2" fillId="3" borderId="28" xfId="2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29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2" borderId="3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7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38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0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43" xfId="2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9" fontId="2" fillId="3" borderId="45" xfId="2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4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21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2" borderId="0" xfId="0" applyFont="1" applyFill="1" applyBorder="1" applyAlignment="1">
      <alignment/>
    </xf>
    <xf numFmtId="0" fontId="13" fillId="2" borderId="0" xfId="21" applyFill="1" applyBorder="1" applyAlignment="1">
      <alignment/>
    </xf>
    <xf numFmtId="9" fontId="2" fillId="3" borderId="49" xfId="2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9" fontId="2" fillId="3" borderId="55" xfId="20" applyFont="1" applyFill="1" applyBorder="1" applyAlignment="1" applyProtection="1">
      <alignment horizontal="center" vertical="center" wrapText="1"/>
      <protection/>
    </xf>
    <xf numFmtId="9" fontId="2" fillId="3" borderId="56" xfId="20" applyFont="1" applyFill="1" applyBorder="1" applyAlignment="1" applyProtection="1">
      <alignment horizontal="center" vertical="center" wrapText="1"/>
      <protection/>
    </xf>
    <xf numFmtId="9" fontId="2" fillId="3" borderId="57" xfId="2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9" fontId="2" fillId="3" borderId="57" xfId="2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62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Continuous" vertical="center" wrapText="1"/>
      <protection locked="0"/>
    </xf>
    <xf numFmtId="0" fontId="2" fillId="3" borderId="50" xfId="0" applyFont="1" applyFill="1" applyBorder="1" applyAlignment="1" applyProtection="1">
      <alignment horizontal="centerContinuous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vertical="center" wrapText="1"/>
      <protection locked="0"/>
    </xf>
    <xf numFmtId="0" fontId="1" fillId="6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Border="1" applyAlignment="1">
      <alignment/>
    </xf>
    <xf numFmtId="0" fontId="16" fillId="2" borderId="0" xfId="2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9" fontId="2" fillId="3" borderId="26" xfId="2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2" fontId="2" fillId="3" borderId="65" xfId="0" applyNumberFormat="1" applyFont="1" applyFill="1" applyBorder="1" applyAlignment="1">
      <alignment horizontal="center" vertical="center" wrapText="1"/>
    </xf>
    <xf numFmtId="2" fontId="2" fillId="3" borderId="63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1" fillId="2" borderId="38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/>
    </xf>
    <xf numFmtId="0" fontId="2" fillId="3" borderId="60" xfId="0" applyFont="1" applyFill="1" applyBorder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 vertical="center" wrapText="1"/>
      <protection/>
    </xf>
    <xf numFmtId="0" fontId="2" fillId="3" borderId="66" xfId="0" applyFont="1" applyFill="1" applyBorder="1" applyAlignment="1" applyProtection="1">
      <alignment horizontal="center" vertical="center" wrapText="1"/>
      <protection/>
    </xf>
    <xf numFmtId="0" fontId="2" fillId="3" borderId="68" xfId="0" applyFont="1" applyFill="1" applyBorder="1" applyAlignment="1" applyProtection="1">
      <alignment horizontal="center" vertical="center" wrapText="1"/>
      <protection/>
    </xf>
    <xf numFmtId="0" fontId="2" fillId="3" borderId="72" xfId="0" applyFont="1" applyFill="1" applyBorder="1" applyAlignment="1" applyProtection="1">
      <alignment horizontal="center" vertical="center" wrapText="1"/>
      <protection/>
    </xf>
    <xf numFmtId="0" fontId="15" fillId="3" borderId="73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70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  <protection/>
    </xf>
    <xf numFmtId="9" fontId="2" fillId="3" borderId="28" xfId="20" applyFont="1" applyFill="1" applyBorder="1" applyAlignment="1" applyProtection="1">
      <alignment horizontal="center" vertical="center" wrapText="1"/>
      <protection/>
    </xf>
    <xf numFmtId="0" fontId="2" fillId="3" borderId="74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9" fontId="15" fillId="3" borderId="43" xfId="20" applyFont="1" applyFill="1" applyBorder="1" applyAlignment="1">
      <alignment horizontal="center" vertical="center" wrapText="1"/>
    </xf>
    <xf numFmtId="9" fontId="15" fillId="3" borderId="45" xfId="20" applyFont="1" applyFill="1" applyBorder="1" applyAlignment="1">
      <alignment horizontal="center" vertical="center" wrapText="1"/>
    </xf>
    <xf numFmtId="9" fontId="15" fillId="3" borderId="28" xfId="20" applyFont="1" applyFill="1" applyBorder="1" applyAlignment="1">
      <alignment horizontal="center" vertical="center" wrapText="1"/>
    </xf>
    <xf numFmtId="0" fontId="15" fillId="3" borderId="75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15" fillId="3" borderId="72" xfId="0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" fillId="2" borderId="5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2" borderId="76" xfId="0" applyFont="1" applyFill="1" applyBorder="1" applyAlignment="1">
      <alignment horizontal="center"/>
    </xf>
    <xf numFmtId="0" fontId="3" fillId="2" borderId="77" xfId="0" applyFont="1" applyFill="1" applyBorder="1" applyAlignment="1">
      <alignment horizontal="center"/>
    </xf>
    <xf numFmtId="0" fontId="3" fillId="2" borderId="7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6">
      <selection activeCell="A1" sqref="A1:K34"/>
    </sheetView>
  </sheetViews>
  <sheetFormatPr defaultColWidth="9.140625" defaultRowHeight="12.75"/>
  <cols>
    <col min="1" max="6" width="9.140625" style="56" customWidth="1"/>
    <col min="7" max="7" width="18.7109375" style="56" customWidth="1"/>
    <col min="8" max="8" width="9.140625" style="56" customWidth="1"/>
    <col min="9" max="9" width="17.140625" style="56" customWidth="1"/>
    <col min="10" max="10" width="28.57421875" style="56" customWidth="1"/>
    <col min="11" max="11" width="14.8515625" style="56" customWidth="1"/>
    <col min="12" max="16384" width="9.140625" style="56" customWidth="1"/>
  </cols>
  <sheetData>
    <row r="1" spans="1:11" ht="16.5" thickBot="1">
      <c r="A1" s="269" t="s">
        <v>49</v>
      </c>
      <c r="B1" s="270"/>
      <c r="C1" s="270"/>
      <c r="D1" s="270"/>
      <c r="E1" s="270"/>
      <c r="F1" s="270"/>
      <c r="G1" s="270"/>
      <c r="H1" s="270"/>
      <c r="I1" s="270"/>
      <c r="J1" s="270"/>
      <c r="K1" s="271"/>
    </row>
    <row r="2" spans="1:11" ht="16.5" thickTop="1">
      <c r="A2" s="57"/>
      <c r="B2" s="58"/>
      <c r="C2" s="58" t="s">
        <v>71</v>
      </c>
      <c r="D2" s="58"/>
      <c r="E2" s="58"/>
      <c r="F2" s="58"/>
      <c r="G2" s="58"/>
      <c r="H2" s="58"/>
      <c r="I2" s="58"/>
      <c r="J2" s="58"/>
      <c r="K2" s="59"/>
    </row>
    <row r="3" spans="1:11" ht="15.75">
      <c r="A3" s="57"/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ht="15.75">
      <c r="A4" s="57"/>
      <c r="B4" s="58"/>
      <c r="C4" s="97" t="s">
        <v>107</v>
      </c>
      <c r="D4" s="58"/>
      <c r="E4" s="58"/>
      <c r="F4" s="58"/>
      <c r="G4" s="58"/>
      <c r="H4" s="58"/>
      <c r="I4" s="272"/>
      <c r="J4" s="272"/>
      <c r="K4" s="59"/>
    </row>
    <row r="5" spans="1:11" ht="15.75">
      <c r="A5" s="57"/>
      <c r="B5" s="58"/>
      <c r="C5" s="60" t="s">
        <v>108</v>
      </c>
      <c r="D5" s="58"/>
      <c r="E5" s="58"/>
      <c r="F5" s="58"/>
      <c r="G5" s="97"/>
      <c r="H5" s="97"/>
      <c r="I5" s="58"/>
      <c r="J5" s="58"/>
      <c r="K5" s="59"/>
    </row>
    <row r="6" spans="1:11" ht="15.75">
      <c r="A6" s="57"/>
      <c r="B6" s="58"/>
      <c r="C6" s="85"/>
      <c r="D6" s="98" t="s">
        <v>105</v>
      </c>
      <c r="E6" s="97"/>
      <c r="F6" s="58"/>
      <c r="G6" s="58"/>
      <c r="H6" s="58"/>
      <c r="I6" s="58"/>
      <c r="J6" s="58"/>
      <c r="K6" s="59"/>
    </row>
    <row r="7" spans="1:11" ht="15.75">
      <c r="A7" s="57"/>
      <c r="B7" s="58"/>
      <c r="C7" s="60" t="s">
        <v>106</v>
      </c>
      <c r="D7" s="169"/>
      <c r="E7" s="97"/>
      <c r="F7" s="97"/>
      <c r="G7" s="170"/>
      <c r="H7" s="170"/>
      <c r="I7" s="58"/>
      <c r="J7" s="58"/>
      <c r="K7" s="59"/>
    </row>
    <row r="8" spans="1:11" ht="15.75">
      <c r="A8" s="61" t="s">
        <v>37</v>
      </c>
      <c r="B8" s="62" t="s">
        <v>38</v>
      </c>
      <c r="C8" s="58"/>
      <c r="D8" s="58"/>
      <c r="E8" s="58"/>
      <c r="F8" s="58"/>
      <c r="G8" s="58"/>
      <c r="H8" s="58"/>
      <c r="I8" s="58"/>
      <c r="J8" s="58"/>
      <c r="K8" s="59"/>
    </row>
    <row r="9" spans="1:11" ht="15.75">
      <c r="A9" s="57"/>
      <c r="B9" s="63">
        <v>1</v>
      </c>
      <c r="C9" s="64" t="s">
        <v>109</v>
      </c>
      <c r="D9" s="58"/>
      <c r="E9" s="58"/>
      <c r="F9" s="58"/>
      <c r="G9" s="58"/>
      <c r="H9" s="58"/>
      <c r="I9" s="58"/>
      <c r="J9" s="64"/>
      <c r="K9" s="59"/>
    </row>
    <row r="10" spans="1:11" ht="15.75">
      <c r="A10" s="57"/>
      <c r="B10" s="63" t="s">
        <v>97</v>
      </c>
      <c r="C10" s="64" t="s">
        <v>98</v>
      </c>
      <c r="D10" s="58"/>
      <c r="E10" s="58"/>
      <c r="F10" s="58"/>
      <c r="G10" s="58"/>
      <c r="H10" s="58"/>
      <c r="I10" s="58"/>
      <c r="J10" s="168"/>
      <c r="K10" s="59"/>
    </row>
    <row r="11" spans="1:11" ht="15.75">
      <c r="A11" s="57"/>
      <c r="B11" s="63"/>
      <c r="C11" s="64" t="s">
        <v>110</v>
      </c>
      <c r="D11" s="58"/>
      <c r="E11" s="58"/>
      <c r="F11" s="58"/>
      <c r="G11" s="58"/>
      <c r="H11" s="58"/>
      <c r="I11" s="58"/>
      <c r="J11" s="168"/>
      <c r="K11" s="59"/>
    </row>
    <row r="12" spans="1:11" ht="15.75">
      <c r="A12" s="57"/>
      <c r="B12" s="63" t="s">
        <v>99</v>
      </c>
      <c r="C12" s="203" t="s">
        <v>120</v>
      </c>
      <c r="D12" s="204"/>
      <c r="E12" s="204"/>
      <c r="F12" s="204"/>
      <c r="G12" s="204"/>
      <c r="H12" s="204"/>
      <c r="I12" s="204"/>
      <c r="J12" s="205"/>
      <c r="K12" s="206"/>
    </row>
    <row r="13" spans="1:11" ht="15.75">
      <c r="A13" s="57"/>
      <c r="B13" s="63"/>
      <c r="C13" s="207" t="s">
        <v>100</v>
      </c>
      <c r="D13" s="207"/>
      <c r="E13" s="207"/>
      <c r="F13" s="207"/>
      <c r="G13" s="207"/>
      <c r="H13" s="207"/>
      <c r="I13" s="207"/>
      <c r="J13" s="207"/>
      <c r="K13" s="206"/>
    </row>
    <row r="14" spans="1:11" ht="15.75">
      <c r="A14" s="57"/>
      <c r="B14" s="63">
        <v>4</v>
      </c>
      <c r="C14" s="64" t="s">
        <v>101</v>
      </c>
      <c r="D14" s="64"/>
      <c r="E14" s="64"/>
      <c r="F14" s="64"/>
      <c r="G14" s="64"/>
      <c r="H14" s="64"/>
      <c r="I14" s="64"/>
      <c r="J14" s="58"/>
      <c r="K14" s="59"/>
    </row>
    <row r="15" spans="1:11" ht="15.75">
      <c r="A15" s="57"/>
      <c r="B15" s="63"/>
      <c r="C15" s="64" t="s">
        <v>102</v>
      </c>
      <c r="D15" s="64"/>
      <c r="E15" s="64"/>
      <c r="F15" s="64"/>
      <c r="G15" s="64"/>
      <c r="H15" s="64"/>
      <c r="I15" s="64"/>
      <c r="J15" s="58"/>
      <c r="K15" s="59"/>
    </row>
    <row r="16" spans="1:11" ht="15.75">
      <c r="A16" s="57"/>
      <c r="B16" s="63">
        <v>5</v>
      </c>
      <c r="C16" s="168" t="s">
        <v>103</v>
      </c>
      <c r="D16" s="168"/>
      <c r="E16" s="168"/>
      <c r="F16" s="168"/>
      <c r="G16" s="168"/>
      <c r="H16" s="168"/>
      <c r="I16" s="168"/>
      <c r="J16" s="58"/>
      <c r="K16" s="59"/>
    </row>
    <row r="17" spans="1:11" ht="15.75">
      <c r="A17" s="57"/>
      <c r="B17" s="63">
        <v>6</v>
      </c>
      <c r="C17" s="64" t="s">
        <v>104</v>
      </c>
      <c r="D17" s="64"/>
      <c r="E17" s="64"/>
      <c r="F17" s="64"/>
      <c r="G17" s="64"/>
      <c r="H17" s="64"/>
      <c r="I17" s="168"/>
      <c r="J17" s="58"/>
      <c r="K17" s="59"/>
    </row>
    <row r="18" spans="1:11" ht="15.75">
      <c r="A18" s="57"/>
      <c r="B18" s="63">
        <v>7</v>
      </c>
      <c r="C18" s="64" t="s">
        <v>39</v>
      </c>
      <c r="D18" s="64"/>
      <c r="E18" s="64"/>
      <c r="F18" s="64"/>
      <c r="G18" s="64"/>
      <c r="H18" s="64"/>
      <c r="I18" s="168"/>
      <c r="J18" s="58"/>
      <c r="K18" s="59"/>
    </row>
    <row r="19" spans="1:11" ht="15.75">
      <c r="A19" s="57"/>
      <c r="B19" s="63" t="s">
        <v>44</v>
      </c>
      <c r="C19" s="64" t="s">
        <v>40</v>
      </c>
      <c r="D19" s="64"/>
      <c r="E19" s="64"/>
      <c r="F19" s="64"/>
      <c r="G19" s="64"/>
      <c r="H19" s="64"/>
      <c r="I19" s="64"/>
      <c r="J19" s="58"/>
      <c r="K19" s="59"/>
    </row>
    <row r="20" spans="1:11" ht="15.75">
      <c r="A20" s="57"/>
      <c r="B20" s="63"/>
      <c r="C20" s="64" t="s">
        <v>41</v>
      </c>
      <c r="D20" s="64"/>
      <c r="E20" s="64"/>
      <c r="F20" s="64"/>
      <c r="G20" s="64"/>
      <c r="H20" s="64"/>
      <c r="I20" s="64"/>
      <c r="J20" s="58"/>
      <c r="K20" s="59"/>
    </row>
    <row r="21" spans="1:11" ht="15.75">
      <c r="A21" s="57"/>
      <c r="B21" s="63" t="s">
        <v>42</v>
      </c>
      <c r="C21" s="64" t="s">
        <v>43</v>
      </c>
      <c r="D21" s="65"/>
      <c r="E21" s="65"/>
      <c r="F21" s="65"/>
      <c r="G21" s="65"/>
      <c r="H21" s="65"/>
      <c r="I21" s="65"/>
      <c r="J21" s="65"/>
      <c r="K21" s="66"/>
    </row>
    <row r="22" spans="1:11" ht="15.75">
      <c r="A22" s="57"/>
      <c r="B22" s="63" t="s">
        <v>44</v>
      </c>
      <c r="C22" s="67" t="s">
        <v>124</v>
      </c>
      <c r="D22" s="67"/>
      <c r="E22" s="67"/>
      <c r="F22" s="67"/>
      <c r="G22" s="67"/>
      <c r="H22" s="67"/>
      <c r="I22" s="67"/>
      <c r="J22" s="67"/>
      <c r="K22" s="68"/>
    </row>
    <row r="23" spans="1:11" ht="15.75">
      <c r="A23" s="57"/>
      <c r="B23" s="63"/>
      <c r="C23" s="67" t="s">
        <v>125</v>
      </c>
      <c r="D23" s="67"/>
      <c r="E23" s="67"/>
      <c r="F23" s="67"/>
      <c r="G23" s="67"/>
      <c r="H23" s="67"/>
      <c r="I23" s="67"/>
      <c r="J23" s="67"/>
      <c r="K23" s="68"/>
    </row>
    <row r="24" spans="1:11" ht="15.75">
      <c r="A24" s="57"/>
      <c r="B24" s="63" t="s">
        <v>45</v>
      </c>
      <c r="C24" s="67" t="s">
        <v>46</v>
      </c>
      <c r="D24" s="67"/>
      <c r="E24" s="67"/>
      <c r="F24" s="67"/>
      <c r="G24" s="67"/>
      <c r="H24" s="67"/>
      <c r="I24" s="67"/>
      <c r="J24" s="67"/>
      <c r="K24" s="68"/>
    </row>
    <row r="25" spans="1:11" ht="15.75">
      <c r="A25" s="57"/>
      <c r="B25" s="63" t="s">
        <v>47</v>
      </c>
      <c r="C25" s="67" t="s">
        <v>50</v>
      </c>
      <c r="D25" s="67"/>
      <c r="E25" s="67"/>
      <c r="F25" s="67"/>
      <c r="G25" s="67"/>
      <c r="H25" s="67"/>
      <c r="I25" s="67"/>
      <c r="J25" s="67"/>
      <c r="K25" s="68"/>
    </row>
    <row r="26" spans="1:11" ht="15.75">
      <c r="A26" s="57"/>
      <c r="B26" s="63"/>
      <c r="C26" s="67" t="s">
        <v>51</v>
      </c>
      <c r="D26" s="67"/>
      <c r="E26" s="67"/>
      <c r="F26" s="67"/>
      <c r="G26" s="67"/>
      <c r="H26" s="67"/>
      <c r="I26" s="67"/>
      <c r="J26" s="67"/>
      <c r="K26" s="68"/>
    </row>
    <row r="27" spans="1:11" ht="15.75">
      <c r="A27" s="57"/>
      <c r="B27" s="63" t="s">
        <v>48</v>
      </c>
      <c r="C27" s="67" t="s">
        <v>72</v>
      </c>
      <c r="D27" s="67"/>
      <c r="E27" s="67"/>
      <c r="F27" s="67"/>
      <c r="G27" s="67"/>
      <c r="H27" s="67"/>
      <c r="I27" s="67"/>
      <c r="J27" s="67"/>
      <c r="K27" s="68"/>
    </row>
    <row r="28" spans="1:11" ht="15.75">
      <c r="A28" s="57"/>
      <c r="B28" s="63"/>
      <c r="C28" s="67" t="s">
        <v>52</v>
      </c>
      <c r="D28" s="67"/>
      <c r="E28" s="67"/>
      <c r="F28" s="67"/>
      <c r="G28" s="67"/>
      <c r="H28" s="67"/>
      <c r="I28" s="67"/>
      <c r="J28" s="67"/>
      <c r="K28" s="68"/>
    </row>
    <row r="29" spans="1:11" ht="15.75">
      <c r="A29" s="57"/>
      <c r="B29" s="63" t="s">
        <v>119</v>
      </c>
      <c r="C29" s="202" t="s">
        <v>126</v>
      </c>
      <c r="D29" s="67"/>
      <c r="E29" s="67"/>
      <c r="F29" s="67"/>
      <c r="G29" s="67"/>
      <c r="H29" s="67"/>
      <c r="I29" s="67"/>
      <c r="J29" s="67"/>
      <c r="K29" s="208"/>
    </row>
    <row r="30" spans="1:11" ht="15.75">
      <c r="A30" s="57"/>
      <c r="B30" s="63"/>
      <c r="C30" s="67"/>
      <c r="D30" s="67"/>
      <c r="E30" s="67"/>
      <c r="F30" s="67"/>
      <c r="G30" s="67"/>
      <c r="H30" s="67"/>
      <c r="I30" s="67"/>
      <c r="J30" s="67"/>
      <c r="K30" s="68"/>
    </row>
    <row r="31" spans="1:11" ht="16.5" thickBot="1">
      <c r="A31" s="57"/>
      <c r="B31" s="63"/>
      <c r="C31" s="67"/>
      <c r="D31" s="67"/>
      <c r="E31" s="67"/>
      <c r="F31" s="67"/>
      <c r="G31" s="67"/>
      <c r="H31" s="67"/>
      <c r="I31" s="67"/>
      <c r="J31" s="67"/>
      <c r="K31" s="68"/>
    </row>
    <row r="32" spans="1:11" ht="15.75">
      <c r="A32" s="57"/>
      <c r="B32" s="63"/>
      <c r="C32" s="86" t="s">
        <v>53</v>
      </c>
      <c r="D32" s="87"/>
      <c r="E32" s="87"/>
      <c r="F32" s="87"/>
      <c r="G32" s="87"/>
      <c r="H32" s="87"/>
      <c r="I32" s="87"/>
      <c r="J32" s="88"/>
      <c r="K32" s="68"/>
    </row>
    <row r="33" spans="1:11" ht="16.5" thickBot="1">
      <c r="A33" s="57"/>
      <c r="B33" s="63"/>
      <c r="C33" s="89" t="s">
        <v>54</v>
      </c>
      <c r="D33" s="90"/>
      <c r="E33" s="90"/>
      <c r="F33" s="90"/>
      <c r="G33" s="90"/>
      <c r="H33" s="90"/>
      <c r="I33" s="90"/>
      <c r="J33" s="91"/>
      <c r="K33" s="68"/>
    </row>
    <row r="34" spans="1:11" ht="16.5" thickBot="1">
      <c r="A34" s="69"/>
      <c r="B34" s="70"/>
      <c r="C34" s="71"/>
      <c r="D34" s="70"/>
      <c r="E34" s="70"/>
      <c r="F34" s="70"/>
      <c r="G34" s="70"/>
      <c r="H34" s="70"/>
      <c r="I34" s="70"/>
      <c r="J34" s="70"/>
      <c r="K34" s="72"/>
    </row>
    <row r="35" ht="13.5" thickTop="1"/>
  </sheetData>
  <sheetProtection/>
  <mergeCells count="2">
    <mergeCell ref="A1:K1"/>
    <mergeCell ref="I4:J4"/>
  </mergeCells>
  <hyperlinks>
    <hyperlink ref="D6" r:id="rId1" display="vss-fin@del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SheetLayoutView="75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" sqref="G7"/>
    </sheetView>
  </sheetViews>
  <sheetFormatPr defaultColWidth="9.140625" defaultRowHeight="12.75"/>
  <cols>
    <col min="1" max="1" width="16.42187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8.28125" style="0" customWidth="1"/>
    <col min="7" max="7" width="10.00390625" style="0" customWidth="1"/>
    <col min="8" max="8" width="8.140625" style="0" customWidth="1"/>
    <col min="9" max="9" width="8.7109375" style="0" customWidth="1"/>
    <col min="10" max="10" width="6.7109375" style="0" customWidth="1"/>
    <col min="11" max="11" width="10.28125" style="0" customWidth="1"/>
    <col min="12" max="12" width="6.140625" style="0" customWidth="1"/>
    <col min="13" max="13" width="7.851562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421875" style="0" customWidth="1"/>
  </cols>
  <sheetData>
    <row r="1" spans="1:19" ht="15" customHeight="1">
      <c r="A1" s="95"/>
      <c r="B1" s="95"/>
      <c r="C1" s="299" t="s">
        <v>95</v>
      </c>
      <c r="D1" s="299"/>
      <c r="E1" s="299"/>
      <c r="F1" s="299"/>
      <c r="G1" s="299"/>
      <c r="H1" s="299"/>
      <c r="I1" s="299"/>
      <c r="J1" s="299"/>
      <c r="K1" s="166" t="s">
        <v>127</v>
      </c>
      <c r="L1" s="1" t="s">
        <v>96</v>
      </c>
      <c r="M1" s="167">
        <v>12</v>
      </c>
      <c r="N1" s="280" t="s">
        <v>132</v>
      </c>
      <c r="O1" s="280"/>
      <c r="P1" s="280"/>
      <c r="Q1" s="130"/>
      <c r="R1" s="95"/>
      <c r="S1" s="95"/>
    </row>
    <row r="2" spans="1:19" ht="15.75" customHeight="1" thickBot="1">
      <c r="A2" s="1"/>
      <c r="B2" s="96"/>
      <c r="C2" s="261"/>
      <c r="D2" s="261"/>
      <c r="E2" s="261"/>
      <c r="F2" s="261"/>
      <c r="G2" s="261"/>
      <c r="H2" s="261"/>
      <c r="I2" s="261"/>
      <c r="J2" s="261"/>
      <c r="K2" s="96"/>
      <c r="L2" s="96"/>
      <c r="M2" s="96"/>
      <c r="N2" s="96"/>
      <c r="O2" s="96"/>
      <c r="P2" s="96"/>
      <c r="Q2" s="1"/>
      <c r="R2" s="1"/>
      <c r="S2" s="1"/>
    </row>
    <row r="3" spans="1:19" ht="13.5" customHeight="1" thickBot="1">
      <c r="A3" s="2"/>
      <c r="B3" s="3"/>
      <c r="C3" s="284" t="s">
        <v>3</v>
      </c>
      <c r="D3" s="284" t="s">
        <v>122</v>
      </c>
      <c r="E3" s="276" t="s">
        <v>4</v>
      </c>
      <c r="F3" s="278" t="s">
        <v>116</v>
      </c>
      <c r="G3" s="278" t="s">
        <v>5</v>
      </c>
      <c r="H3" s="4" t="s">
        <v>0</v>
      </c>
      <c r="I3" s="4"/>
      <c r="J3" s="4"/>
      <c r="K3" s="273" t="s">
        <v>8</v>
      </c>
      <c r="L3" s="4" t="s">
        <v>1</v>
      </c>
      <c r="M3" s="4"/>
      <c r="N3" s="4"/>
      <c r="O3" s="4"/>
      <c r="P3" s="4"/>
      <c r="Q3" s="273" t="s">
        <v>2</v>
      </c>
      <c r="R3" s="273" t="s">
        <v>123</v>
      </c>
      <c r="S3" s="273" t="s">
        <v>10</v>
      </c>
    </row>
    <row r="4" spans="1:19" ht="63" customHeight="1">
      <c r="A4" s="6"/>
      <c r="B4" s="7"/>
      <c r="C4" s="285"/>
      <c r="D4" s="285"/>
      <c r="E4" s="262"/>
      <c r="F4" s="263"/>
      <c r="G4" s="263"/>
      <c r="H4" s="284" t="s">
        <v>6</v>
      </c>
      <c r="I4" s="265" t="s">
        <v>7</v>
      </c>
      <c r="J4" s="266"/>
      <c r="K4" s="274"/>
      <c r="L4" s="284" t="s">
        <v>6</v>
      </c>
      <c r="M4" s="276" t="s">
        <v>70</v>
      </c>
      <c r="N4" s="276" t="s">
        <v>114</v>
      </c>
      <c r="O4" s="276" t="s">
        <v>56</v>
      </c>
      <c r="P4" s="278" t="s">
        <v>9</v>
      </c>
      <c r="Q4" s="274"/>
      <c r="R4" s="274"/>
      <c r="S4" s="274"/>
    </row>
    <row r="5" spans="1:19" ht="13.5" thickBot="1">
      <c r="A5" s="9"/>
      <c r="B5" s="10"/>
      <c r="C5" s="286"/>
      <c r="D5" s="286"/>
      <c r="E5" s="277"/>
      <c r="F5" s="279"/>
      <c r="G5" s="279"/>
      <c r="H5" s="286"/>
      <c r="I5" s="115" t="s">
        <v>11</v>
      </c>
      <c r="J5" s="10" t="s">
        <v>12</v>
      </c>
      <c r="K5" s="275"/>
      <c r="L5" s="286"/>
      <c r="M5" s="277"/>
      <c r="N5" s="277"/>
      <c r="O5" s="277"/>
      <c r="P5" s="279"/>
      <c r="Q5" s="275"/>
      <c r="R5" s="275"/>
      <c r="S5" s="275"/>
    </row>
    <row r="6" spans="1:19" ht="11.25" customHeight="1" thickBot="1">
      <c r="A6" s="6" t="s">
        <v>117</v>
      </c>
      <c r="B6" s="7"/>
      <c r="C6" s="126" t="s">
        <v>118</v>
      </c>
      <c r="D6" s="127">
        <v>1</v>
      </c>
      <c r="E6" s="127">
        <v>2</v>
      </c>
      <c r="F6" s="127" t="s">
        <v>115</v>
      </c>
      <c r="G6" s="127">
        <v>3</v>
      </c>
      <c r="H6" s="127">
        <v>4</v>
      </c>
      <c r="I6" s="127" t="s">
        <v>89</v>
      </c>
      <c r="J6" s="127" t="s">
        <v>90</v>
      </c>
      <c r="K6" s="127">
        <v>5</v>
      </c>
      <c r="L6" s="127">
        <v>6</v>
      </c>
      <c r="M6" s="127" t="s">
        <v>91</v>
      </c>
      <c r="N6" s="127" t="s">
        <v>92</v>
      </c>
      <c r="O6" s="127" t="s">
        <v>93</v>
      </c>
      <c r="P6" s="127" t="s">
        <v>94</v>
      </c>
      <c r="Q6" s="127">
        <v>7</v>
      </c>
      <c r="R6" s="127">
        <v>8</v>
      </c>
      <c r="S6" s="128">
        <v>9</v>
      </c>
    </row>
    <row r="7" spans="1:19" ht="12" customHeight="1">
      <c r="A7" s="273" t="s">
        <v>57</v>
      </c>
      <c r="B7" s="2"/>
      <c r="C7" s="123">
        <v>2006</v>
      </c>
      <c r="D7" s="131"/>
      <c r="E7" s="133"/>
      <c r="F7" s="152"/>
      <c r="G7" s="84">
        <f>E7+D7</f>
        <v>0</v>
      </c>
      <c r="H7" s="197">
        <f aca="true" t="shared" si="0" ref="H7:H42">K7+L7</f>
        <v>0</v>
      </c>
      <c r="I7" s="133"/>
      <c r="J7" s="74">
        <f>IF(H7&lt;&gt;0,I7/H7,0)</f>
        <v>0</v>
      </c>
      <c r="K7" s="140"/>
      <c r="L7" s="75">
        <f>M7+N7+O7+P7</f>
        <v>0</v>
      </c>
      <c r="M7" s="146"/>
      <c r="N7" s="146"/>
      <c r="O7" s="146"/>
      <c r="P7" s="147"/>
      <c r="Q7" s="148"/>
      <c r="R7" s="125">
        <f aca="true" t="shared" si="1" ref="R7:R41">SUM(G7-H7)</f>
        <v>0</v>
      </c>
      <c r="S7" s="140"/>
    </row>
    <row r="8" spans="1:19" ht="12" customHeight="1">
      <c r="A8" s="274"/>
      <c r="B8" s="6" t="s">
        <v>13</v>
      </c>
      <c r="C8" s="124">
        <v>2007</v>
      </c>
      <c r="D8" s="134"/>
      <c r="E8" s="135"/>
      <c r="F8" s="153"/>
      <c r="G8" s="81">
        <f aca="true" t="shared" si="2" ref="G8:G41">E8+D8</f>
        <v>0</v>
      </c>
      <c r="H8" s="83">
        <f t="shared" si="0"/>
        <v>0</v>
      </c>
      <c r="I8" s="135"/>
      <c r="J8" s="78">
        <f aca="true" t="shared" si="3" ref="J8:J56">IF(H8&lt;&gt;0,I8/H8,0)</f>
        <v>0</v>
      </c>
      <c r="K8" s="141"/>
      <c r="L8" s="79">
        <f aca="true" t="shared" si="4" ref="L8:L51">M8+N8+O8+P8</f>
        <v>0</v>
      </c>
      <c r="M8" s="149"/>
      <c r="N8" s="149"/>
      <c r="O8" s="149"/>
      <c r="P8" s="150"/>
      <c r="Q8" s="151"/>
      <c r="R8" s="76">
        <f t="shared" si="1"/>
        <v>0</v>
      </c>
      <c r="S8" s="141"/>
    </row>
    <row r="9" spans="1:19" ht="12" customHeight="1" thickBot="1">
      <c r="A9" s="275"/>
      <c r="B9" s="9"/>
      <c r="C9" s="120">
        <v>2008</v>
      </c>
      <c r="D9" s="104">
        <v>7</v>
      </c>
      <c r="E9" s="43">
        <v>60</v>
      </c>
      <c r="F9" s="121"/>
      <c r="G9" s="31">
        <f t="shared" si="2"/>
        <v>67</v>
      </c>
      <c r="H9" s="116">
        <f t="shared" si="0"/>
        <v>49</v>
      </c>
      <c r="I9" s="43">
        <v>45</v>
      </c>
      <c r="J9" s="34">
        <f t="shared" si="3"/>
        <v>0.9183673469387755</v>
      </c>
      <c r="K9" s="44">
        <v>43</v>
      </c>
      <c r="L9" s="25">
        <f t="shared" si="4"/>
        <v>6</v>
      </c>
      <c r="M9" s="43"/>
      <c r="N9" s="43"/>
      <c r="O9" s="43"/>
      <c r="P9" s="46">
        <v>6</v>
      </c>
      <c r="Q9" s="47">
        <v>156</v>
      </c>
      <c r="R9" s="31">
        <f t="shared" si="1"/>
        <v>18</v>
      </c>
      <c r="S9" s="44">
        <v>5</v>
      </c>
    </row>
    <row r="10" spans="1:19" ht="12" customHeight="1">
      <c r="A10" s="273" t="s">
        <v>69</v>
      </c>
      <c r="B10" s="6"/>
      <c r="C10" s="123">
        <v>2006</v>
      </c>
      <c r="D10" s="136"/>
      <c r="E10" s="133"/>
      <c r="F10" s="152"/>
      <c r="G10" s="84">
        <f t="shared" si="2"/>
        <v>0</v>
      </c>
      <c r="H10" s="73">
        <f>K10+L10</f>
        <v>0</v>
      </c>
      <c r="I10" s="133"/>
      <c r="J10" s="74">
        <f t="shared" si="3"/>
        <v>0</v>
      </c>
      <c r="K10" s="141"/>
      <c r="L10" s="75">
        <f t="shared" si="4"/>
        <v>0</v>
      </c>
      <c r="M10" s="146"/>
      <c r="N10" s="146"/>
      <c r="O10" s="146"/>
      <c r="P10" s="147"/>
      <c r="Q10" s="151"/>
      <c r="R10" s="80">
        <f t="shared" si="1"/>
        <v>0</v>
      </c>
      <c r="S10" s="141"/>
    </row>
    <row r="11" spans="1:19" ht="12" customHeight="1">
      <c r="A11" s="274"/>
      <c r="B11" s="6" t="s">
        <v>14</v>
      </c>
      <c r="C11" s="124">
        <v>2007</v>
      </c>
      <c r="D11" s="137"/>
      <c r="E11" s="135"/>
      <c r="F11" s="153"/>
      <c r="G11" s="81">
        <f t="shared" si="2"/>
        <v>0</v>
      </c>
      <c r="H11" s="77">
        <f t="shared" si="0"/>
        <v>0</v>
      </c>
      <c r="I11" s="135"/>
      <c r="J11" s="78">
        <f t="shared" si="3"/>
        <v>0</v>
      </c>
      <c r="K11" s="141"/>
      <c r="L11" s="79">
        <f t="shared" si="4"/>
        <v>0</v>
      </c>
      <c r="M11" s="149"/>
      <c r="N11" s="149"/>
      <c r="O11" s="149"/>
      <c r="P11" s="150"/>
      <c r="Q11" s="151"/>
      <c r="R11" s="76">
        <f t="shared" si="1"/>
        <v>0</v>
      </c>
      <c r="S11" s="141"/>
    </row>
    <row r="12" spans="1:19" ht="12" customHeight="1" thickBot="1">
      <c r="A12" s="274"/>
      <c r="B12" s="6"/>
      <c r="C12" s="120">
        <v>2008</v>
      </c>
      <c r="D12" s="41">
        <v>5</v>
      </c>
      <c r="E12" s="42">
        <v>3</v>
      </c>
      <c r="F12" s="195"/>
      <c r="G12" s="33">
        <f t="shared" si="2"/>
        <v>8</v>
      </c>
      <c r="H12" s="27">
        <f t="shared" si="0"/>
        <v>6</v>
      </c>
      <c r="I12" s="42">
        <v>2</v>
      </c>
      <c r="J12" s="32">
        <f t="shared" si="3"/>
        <v>0.3333333333333333</v>
      </c>
      <c r="K12" s="111">
        <v>4</v>
      </c>
      <c r="L12" s="24">
        <f t="shared" si="4"/>
        <v>2</v>
      </c>
      <c r="M12" s="42"/>
      <c r="N12" s="42"/>
      <c r="O12" s="42"/>
      <c r="P12" s="112">
        <v>2</v>
      </c>
      <c r="Q12" s="113">
        <v>10</v>
      </c>
      <c r="R12" s="33">
        <f t="shared" si="1"/>
        <v>2</v>
      </c>
      <c r="S12" s="111">
        <v>9</v>
      </c>
    </row>
    <row r="13" spans="1:19" ht="12" customHeight="1">
      <c r="A13" s="296" t="s">
        <v>58</v>
      </c>
      <c r="B13" s="273" t="s">
        <v>15</v>
      </c>
      <c r="C13" s="123">
        <v>2006</v>
      </c>
      <c r="D13" s="131"/>
      <c r="E13" s="133"/>
      <c r="F13" s="152"/>
      <c r="G13" s="84">
        <f t="shared" si="2"/>
        <v>0</v>
      </c>
      <c r="H13" s="73">
        <f t="shared" si="0"/>
        <v>0</v>
      </c>
      <c r="I13" s="133"/>
      <c r="J13" s="117">
        <f t="shared" si="3"/>
        <v>0</v>
      </c>
      <c r="K13" s="142"/>
      <c r="L13" s="73">
        <f t="shared" si="4"/>
        <v>0</v>
      </c>
      <c r="M13" s="133"/>
      <c r="N13" s="133"/>
      <c r="O13" s="133"/>
      <c r="P13" s="152"/>
      <c r="Q13" s="142"/>
      <c r="R13" s="84">
        <f t="shared" si="1"/>
        <v>0</v>
      </c>
      <c r="S13" s="160"/>
    </row>
    <row r="14" spans="1:19" ht="12" customHeight="1">
      <c r="A14" s="297"/>
      <c r="B14" s="274"/>
      <c r="C14" s="124">
        <v>2007</v>
      </c>
      <c r="D14" s="134"/>
      <c r="E14" s="135"/>
      <c r="F14" s="153"/>
      <c r="G14" s="81">
        <f t="shared" si="2"/>
        <v>0</v>
      </c>
      <c r="H14" s="77">
        <f t="shared" si="0"/>
        <v>0</v>
      </c>
      <c r="I14" s="135"/>
      <c r="J14" s="118">
        <f t="shared" si="3"/>
        <v>0</v>
      </c>
      <c r="K14" s="143"/>
      <c r="L14" s="77">
        <f t="shared" si="4"/>
        <v>0</v>
      </c>
      <c r="M14" s="135"/>
      <c r="N14" s="135"/>
      <c r="O14" s="135"/>
      <c r="P14" s="153"/>
      <c r="Q14" s="143"/>
      <c r="R14" s="81">
        <f t="shared" si="1"/>
        <v>0</v>
      </c>
      <c r="S14" s="145"/>
    </row>
    <row r="15" spans="1:19" ht="12.75" customHeight="1" thickBot="1">
      <c r="A15" s="298"/>
      <c r="B15" s="275"/>
      <c r="C15" s="120">
        <v>2008</v>
      </c>
      <c r="D15" s="104"/>
      <c r="E15" s="43"/>
      <c r="F15" s="121"/>
      <c r="G15" s="31">
        <f t="shared" si="2"/>
        <v>0</v>
      </c>
      <c r="H15" s="116">
        <f t="shared" si="0"/>
        <v>0</v>
      </c>
      <c r="I15" s="43"/>
      <c r="J15" s="119">
        <f t="shared" si="3"/>
        <v>0</v>
      </c>
      <c r="K15" s="120"/>
      <c r="L15" s="116">
        <f t="shared" si="4"/>
        <v>0</v>
      </c>
      <c r="M15" s="43"/>
      <c r="N15" s="43"/>
      <c r="O15" s="43"/>
      <c r="P15" s="121"/>
      <c r="Q15" s="120"/>
      <c r="R15" s="122">
        <f>SUM(G15-H15)</f>
        <v>0</v>
      </c>
      <c r="S15" s="44"/>
    </row>
    <row r="16" spans="1:19" ht="12" customHeight="1">
      <c r="A16" s="274" t="s">
        <v>60</v>
      </c>
      <c r="B16" s="6"/>
      <c r="C16" s="123">
        <v>2006</v>
      </c>
      <c r="D16" s="138"/>
      <c r="E16" s="139"/>
      <c r="F16" s="196"/>
      <c r="G16" s="80">
        <f t="shared" si="2"/>
        <v>0</v>
      </c>
      <c r="H16" s="108">
        <f t="shared" si="0"/>
        <v>0</v>
      </c>
      <c r="I16" s="139"/>
      <c r="J16" s="99">
        <f t="shared" si="3"/>
        <v>0</v>
      </c>
      <c r="K16" s="144"/>
      <c r="L16" s="114">
        <f t="shared" si="4"/>
        <v>0</v>
      </c>
      <c r="M16" s="154"/>
      <c r="N16" s="154"/>
      <c r="O16" s="154"/>
      <c r="P16" s="155"/>
      <c r="Q16" s="156"/>
      <c r="R16" s="110">
        <f t="shared" si="1"/>
        <v>0</v>
      </c>
      <c r="S16" s="144"/>
    </row>
    <row r="17" spans="1:19" ht="12" customHeight="1">
      <c r="A17" s="274"/>
      <c r="B17" s="6" t="s">
        <v>16</v>
      </c>
      <c r="C17" s="124">
        <v>2007</v>
      </c>
      <c r="D17" s="137"/>
      <c r="E17" s="135"/>
      <c r="F17" s="153"/>
      <c r="G17" s="81">
        <f t="shared" si="2"/>
        <v>0</v>
      </c>
      <c r="H17" s="77">
        <f t="shared" si="0"/>
        <v>0</v>
      </c>
      <c r="I17" s="135"/>
      <c r="J17" s="78">
        <f t="shared" si="3"/>
        <v>0</v>
      </c>
      <c r="K17" s="145"/>
      <c r="L17" s="79">
        <f t="shared" si="4"/>
        <v>0</v>
      </c>
      <c r="M17" s="135"/>
      <c r="N17" s="135"/>
      <c r="O17" s="135"/>
      <c r="P17" s="157"/>
      <c r="Q17" s="158"/>
      <c r="R17" s="81">
        <f t="shared" si="1"/>
        <v>0</v>
      </c>
      <c r="S17" s="145"/>
    </row>
    <row r="18" spans="1:19" ht="12" customHeight="1" thickBot="1">
      <c r="A18" s="275"/>
      <c r="B18" s="9"/>
      <c r="C18" s="120">
        <v>2008</v>
      </c>
      <c r="D18" s="41"/>
      <c r="E18" s="42"/>
      <c r="F18" s="195"/>
      <c r="G18" s="33">
        <f t="shared" si="2"/>
        <v>0</v>
      </c>
      <c r="H18" s="27">
        <f t="shared" si="0"/>
        <v>0</v>
      </c>
      <c r="I18" s="42"/>
      <c r="J18" s="32">
        <f t="shared" si="3"/>
        <v>0</v>
      </c>
      <c r="K18" s="45"/>
      <c r="L18" s="25">
        <f t="shared" si="4"/>
        <v>0</v>
      </c>
      <c r="M18" s="48"/>
      <c r="N18" s="48"/>
      <c r="O18" s="48"/>
      <c r="P18" s="49"/>
      <c r="Q18" s="50"/>
      <c r="R18" s="36">
        <f t="shared" si="1"/>
        <v>0</v>
      </c>
      <c r="S18" s="45"/>
    </row>
    <row r="19" spans="1:19" ht="12" customHeight="1">
      <c r="A19" s="273" t="s">
        <v>61</v>
      </c>
      <c r="B19" s="6"/>
      <c r="C19" s="123">
        <v>2006</v>
      </c>
      <c r="D19" s="136"/>
      <c r="E19" s="133"/>
      <c r="F19" s="152"/>
      <c r="G19" s="84">
        <f t="shared" si="2"/>
        <v>0</v>
      </c>
      <c r="H19" s="73">
        <f t="shared" si="0"/>
        <v>0</v>
      </c>
      <c r="I19" s="133"/>
      <c r="J19" s="74">
        <f t="shared" si="3"/>
        <v>0</v>
      </c>
      <c r="K19" s="145"/>
      <c r="L19" s="75">
        <f t="shared" si="4"/>
        <v>0</v>
      </c>
      <c r="M19" s="133"/>
      <c r="N19" s="133"/>
      <c r="O19" s="133"/>
      <c r="P19" s="159"/>
      <c r="Q19" s="158"/>
      <c r="R19" s="81">
        <f t="shared" si="1"/>
        <v>0</v>
      </c>
      <c r="S19" s="145"/>
    </row>
    <row r="20" spans="1:19" ht="12" customHeight="1">
      <c r="A20" s="274"/>
      <c r="B20" s="6" t="s">
        <v>17</v>
      </c>
      <c r="C20" s="124">
        <v>2007</v>
      </c>
      <c r="D20" s="137"/>
      <c r="E20" s="135"/>
      <c r="F20" s="153"/>
      <c r="G20" s="81">
        <f t="shared" si="2"/>
        <v>0</v>
      </c>
      <c r="H20" s="77">
        <f t="shared" si="0"/>
        <v>0</v>
      </c>
      <c r="I20" s="135"/>
      <c r="J20" s="78">
        <f t="shared" si="3"/>
        <v>0</v>
      </c>
      <c r="K20" s="145"/>
      <c r="L20" s="79">
        <f t="shared" si="4"/>
        <v>0</v>
      </c>
      <c r="M20" s="135"/>
      <c r="N20" s="135"/>
      <c r="O20" s="135"/>
      <c r="P20" s="157"/>
      <c r="Q20" s="158"/>
      <c r="R20" s="81">
        <f t="shared" si="1"/>
        <v>0</v>
      </c>
      <c r="S20" s="145"/>
    </row>
    <row r="21" spans="1:19" ht="12" customHeight="1" thickBot="1">
      <c r="A21" s="275"/>
      <c r="B21" s="9"/>
      <c r="C21" s="120">
        <v>2008</v>
      </c>
      <c r="D21" s="41">
        <v>58</v>
      </c>
      <c r="E21" s="42">
        <v>165</v>
      </c>
      <c r="F21" s="195"/>
      <c r="G21" s="33">
        <f t="shared" si="2"/>
        <v>223</v>
      </c>
      <c r="H21" s="27">
        <f t="shared" si="0"/>
        <v>189</v>
      </c>
      <c r="I21" s="42">
        <v>108</v>
      </c>
      <c r="J21" s="32">
        <f t="shared" si="3"/>
        <v>0.5714285714285714</v>
      </c>
      <c r="K21" s="45">
        <v>164</v>
      </c>
      <c r="L21" s="25">
        <f t="shared" si="4"/>
        <v>25</v>
      </c>
      <c r="M21" s="48"/>
      <c r="N21" s="48">
        <v>1</v>
      </c>
      <c r="O21" s="48"/>
      <c r="P21" s="49">
        <v>24</v>
      </c>
      <c r="Q21" s="50">
        <v>399</v>
      </c>
      <c r="R21" s="36">
        <f t="shared" si="1"/>
        <v>34</v>
      </c>
      <c r="S21" s="45">
        <v>109</v>
      </c>
    </row>
    <row r="22" spans="1:19" ht="12" customHeight="1">
      <c r="A22" s="273" t="s">
        <v>62</v>
      </c>
      <c r="B22" s="6"/>
      <c r="C22" s="123">
        <v>2006</v>
      </c>
      <c r="D22" s="136"/>
      <c r="E22" s="133"/>
      <c r="F22" s="152"/>
      <c r="G22" s="84">
        <f t="shared" si="2"/>
        <v>0</v>
      </c>
      <c r="H22" s="73">
        <f t="shared" si="0"/>
        <v>0</v>
      </c>
      <c r="I22" s="133"/>
      <c r="J22" s="74">
        <f t="shared" si="3"/>
        <v>0</v>
      </c>
      <c r="K22" s="141"/>
      <c r="L22" s="75">
        <f t="shared" si="4"/>
        <v>0</v>
      </c>
      <c r="M22" s="146"/>
      <c r="N22" s="146"/>
      <c r="O22" s="146"/>
      <c r="P22" s="147"/>
      <c r="Q22" s="151"/>
      <c r="R22" s="76">
        <f t="shared" si="1"/>
        <v>0</v>
      </c>
      <c r="S22" s="141"/>
    </row>
    <row r="23" spans="1:19" ht="12" customHeight="1">
      <c r="A23" s="274"/>
      <c r="B23" s="6" t="s">
        <v>18</v>
      </c>
      <c r="C23" s="124">
        <v>2007</v>
      </c>
      <c r="D23" s="137"/>
      <c r="E23" s="135"/>
      <c r="F23" s="153"/>
      <c r="G23" s="81">
        <f t="shared" si="2"/>
        <v>0</v>
      </c>
      <c r="H23" s="77">
        <f t="shared" si="0"/>
        <v>0</v>
      </c>
      <c r="I23" s="135"/>
      <c r="J23" s="78">
        <f t="shared" si="3"/>
        <v>0</v>
      </c>
      <c r="K23" s="145"/>
      <c r="L23" s="79">
        <f t="shared" si="4"/>
        <v>0</v>
      </c>
      <c r="M23" s="135"/>
      <c r="N23" s="135"/>
      <c r="O23" s="135"/>
      <c r="P23" s="157"/>
      <c r="Q23" s="158"/>
      <c r="R23" s="81">
        <f t="shared" si="1"/>
        <v>0</v>
      </c>
      <c r="S23" s="145"/>
    </row>
    <row r="24" spans="1:19" ht="12" customHeight="1" thickBot="1">
      <c r="A24" s="275"/>
      <c r="B24" s="9"/>
      <c r="C24" s="120">
        <v>2008</v>
      </c>
      <c r="D24" s="41">
        <v>8</v>
      </c>
      <c r="E24" s="42">
        <v>49</v>
      </c>
      <c r="F24" s="195"/>
      <c r="G24" s="33">
        <f t="shared" si="2"/>
        <v>57</v>
      </c>
      <c r="H24" s="27">
        <f t="shared" si="0"/>
        <v>57</v>
      </c>
      <c r="I24" s="42">
        <v>55</v>
      </c>
      <c r="J24" s="32">
        <f t="shared" si="3"/>
        <v>0.9649122807017544</v>
      </c>
      <c r="K24" s="45">
        <v>47</v>
      </c>
      <c r="L24" s="25">
        <f t="shared" si="4"/>
        <v>10</v>
      </c>
      <c r="M24" s="48"/>
      <c r="N24" s="48"/>
      <c r="O24" s="48"/>
      <c r="P24" s="49">
        <v>10</v>
      </c>
      <c r="Q24" s="50">
        <v>67</v>
      </c>
      <c r="R24" s="36">
        <f t="shared" si="1"/>
        <v>0</v>
      </c>
      <c r="S24" s="45">
        <v>14</v>
      </c>
    </row>
    <row r="25" spans="1:19" ht="12" customHeight="1">
      <c r="A25" s="273" t="s">
        <v>73</v>
      </c>
      <c r="B25" s="6"/>
      <c r="C25" s="123">
        <v>2006</v>
      </c>
      <c r="D25" s="136"/>
      <c r="E25" s="133"/>
      <c r="F25" s="152"/>
      <c r="G25" s="84">
        <f t="shared" si="2"/>
        <v>0</v>
      </c>
      <c r="H25" s="73">
        <f t="shared" si="0"/>
        <v>0</v>
      </c>
      <c r="I25" s="133"/>
      <c r="J25" s="74">
        <f t="shared" si="3"/>
        <v>0</v>
      </c>
      <c r="K25" s="141"/>
      <c r="L25" s="75">
        <f t="shared" si="4"/>
        <v>0</v>
      </c>
      <c r="M25" s="146"/>
      <c r="N25" s="146"/>
      <c r="O25" s="146"/>
      <c r="P25" s="147"/>
      <c r="Q25" s="151"/>
      <c r="R25" s="76">
        <f t="shared" si="1"/>
        <v>0</v>
      </c>
      <c r="S25" s="141"/>
    </row>
    <row r="26" spans="1:19" ht="12" customHeight="1">
      <c r="A26" s="274"/>
      <c r="B26" s="6" t="s">
        <v>19</v>
      </c>
      <c r="C26" s="124">
        <v>2007</v>
      </c>
      <c r="D26" s="137"/>
      <c r="E26" s="135"/>
      <c r="F26" s="153"/>
      <c r="G26" s="81">
        <f t="shared" si="2"/>
        <v>0</v>
      </c>
      <c r="H26" s="77">
        <f t="shared" si="0"/>
        <v>0</v>
      </c>
      <c r="I26" s="135"/>
      <c r="J26" s="78">
        <f t="shared" si="3"/>
        <v>0</v>
      </c>
      <c r="K26" s="145"/>
      <c r="L26" s="79">
        <f t="shared" si="4"/>
        <v>0</v>
      </c>
      <c r="M26" s="135"/>
      <c r="N26" s="135"/>
      <c r="O26" s="135"/>
      <c r="P26" s="157"/>
      <c r="Q26" s="158"/>
      <c r="R26" s="81">
        <f t="shared" si="1"/>
        <v>0</v>
      </c>
      <c r="S26" s="145"/>
    </row>
    <row r="27" spans="1:19" ht="12" customHeight="1" thickBot="1">
      <c r="A27" s="275"/>
      <c r="B27" s="9"/>
      <c r="C27" s="120">
        <v>2008</v>
      </c>
      <c r="D27" s="41">
        <v>45</v>
      </c>
      <c r="E27" s="42">
        <v>159</v>
      </c>
      <c r="F27" s="195"/>
      <c r="G27" s="33">
        <f t="shared" si="2"/>
        <v>204</v>
      </c>
      <c r="H27" s="27">
        <f t="shared" si="0"/>
        <v>168</v>
      </c>
      <c r="I27" s="42">
        <v>117</v>
      </c>
      <c r="J27" s="32">
        <f t="shared" si="3"/>
        <v>0.6964285714285714</v>
      </c>
      <c r="K27" s="45">
        <v>124</v>
      </c>
      <c r="L27" s="25">
        <f t="shared" si="4"/>
        <v>44</v>
      </c>
      <c r="M27" s="48"/>
      <c r="N27" s="48">
        <v>1</v>
      </c>
      <c r="O27" s="48"/>
      <c r="P27" s="49">
        <v>43</v>
      </c>
      <c r="Q27" s="50">
        <v>511</v>
      </c>
      <c r="R27" s="36">
        <f t="shared" si="1"/>
        <v>36</v>
      </c>
      <c r="S27" s="45">
        <v>51</v>
      </c>
    </row>
    <row r="28" spans="1:19" ht="12" customHeight="1">
      <c r="A28" s="273" t="s">
        <v>67</v>
      </c>
      <c r="B28" s="6"/>
      <c r="C28" s="123">
        <v>2006</v>
      </c>
      <c r="D28" s="136"/>
      <c r="E28" s="133"/>
      <c r="F28" s="152"/>
      <c r="G28" s="84">
        <f>E28+D28</f>
        <v>0</v>
      </c>
      <c r="H28" s="73">
        <f>K28+L28</f>
        <v>0</v>
      </c>
      <c r="I28" s="133"/>
      <c r="J28" s="74">
        <f aca="true" t="shared" si="5" ref="J28:J33">IF(H28&lt;&gt;0,I28/H28,0)</f>
        <v>0</v>
      </c>
      <c r="K28" s="141"/>
      <c r="L28" s="75">
        <f>M28+N28+O28+P28</f>
        <v>0</v>
      </c>
      <c r="M28" s="146"/>
      <c r="N28" s="146"/>
      <c r="O28" s="146"/>
      <c r="P28" s="147"/>
      <c r="Q28" s="151"/>
      <c r="R28" s="76">
        <f>SUM(G28-H28)</f>
        <v>0</v>
      </c>
      <c r="S28" s="141"/>
    </row>
    <row r="29" spans="1:19" ht="12" customHeight="1">
      <c r="A29" s="274"/>
      <c r="B29" s="6" t="s">
        <v>20</v>
      </c>
      <c r="C29" s="124">
        <v>2007</v>
      </c>
      <c r="D29" s="137"/>
      <c r="E29" s="135"/>
      <c r="F29" s="153"/>
      <c r="G29" s="81">
        <f>E29+D29</f>
        <v>0</v>
      </c>
      <c r="H29" s="77">
        <f>K29+L29</f>
        <v>0</v>
      </c>
      <c r="I29" s="135"/>
      <c r="J29" s="78">
        <f t="shared" si="5"/>
        <v>0</v>
      </c>
      <c r="K29" s="145"/>
      <c r="L29" s="79">
        <f>M29+N29+O29+P29</f>
        <v>0</v>
      </c>
      <c r="M29" s="135"/>
      <c r="N29" s="135"/>
      <c r="O29" s="135"/>
      <c r="P29" s="157"/>
      <c r="Q29" s="158"/>
      <c r="R29" s="81">
        <f>SUM(G29-H29)</f>
        <v>0</v>
      </c>
      <c r="S29" s="145"/>
    </row>
    <row r="30" spans="1:19" ht="12" customHeight="1" thickBot="1">
      <c r="A30" s="275"/>
      <c r="B30" s="9"/>
      <c r="C30" s="120">
        <v>2008</v>
      </c>
      <c r="D30" s="41"/>
      <c r="E30" s="42">
        <v>39</v>
      </c>
      <c r="F30" s="195"/>
      <c r="G30" s="33">
        <f>E30+D30</f>
        <v>39</v>
      </c>
      <c r="H30" s="27">
        <f>K30+L30</f>
        <v>39</v>
      </c>
      <c r="I30" s="42">
        <v>39</v>
      </c>
      <c r="J30" s="32">
        <f t="shared" si="5"/>
        <v>1</v>
      </c>
      <c r="K30" s="105">
        <v>39</v>
      </c>
      <c r="L30" s="24">
        <f>M30+N30+O30+P30</f>
        <v>0</v>
      </c>
      <c r="M30" s="51"/>
      <c r="N30" s="51"/>
      <c r="O30" s="51"/>
      <c r="P30" s="109"/>
      <c r="Q30" s="106">
        <v>39</v>
      </c>
      <c r="R30" s="107">
        <f>SUM(G30-H30)</f>
        <v>0</v>
      </c>
      <c r="S30" s="105">
        <v>2</v>
      </c>
    </row>
    <row r="31" spans="1:19" ht="12" customHeight="1">
      <c r="A31" s="281" t="s">
        <v>74</v>
      </c>
      <c r="B31" s="2"/>
      <c r="C31" s="209">
        <v>2006</v>
      </c>
      <c r="D31" s="171">
        <f aca="true" t="shared" si="6" ref="D31:I33">D7+D10+D13+D16+D19+D22+D25+D28</f>
        <v>0</v>
      </c>
      <c r="E31" s="179">
        <f t="shared" si="6"/>
        <v>0</v>
      </c>
      <c r="F31" s="181">
        <f t="shared" si="6"/>
        <v>0</v>
      </c>
      <c r="G31" s="214">
        <f t="shared" si="6"/>
        <v>0</v>
      </c>
      <c r="H31" s="211">
        <f t="shared" si="6"/>
        <v>0</v>
      </c>
      <c r="I31" s="179">
        <f t="shared" si="6"/>
        <v>0</v>
      </c>
      <c r="J31" s="74">
        <f t="shared" si="5"/>
        <v>0</v>
      </c>
      <c r="K31" s="178">
        <f aca="true" t="shared" si="7" ref="K31:R31">K7+K10+K13+K16+K19+K22+K25+K28</f>
        <v>0</v>
      </c>
      <c r="L31" s="211">
        <f t="shared" si="7"/>
        <v>0</v>
      </c>
      <c r="M31" s="179">
        <f t="shared" si="7"/>
        <v>0</v>
      </c>
      <c r="N31" s="179">
        <f t="shared" si="7"/>
        <v>0</v>
      </c>
      <c r="O31" s="179">
        <f t="shared" si="7"/>
        <v>0</v>
      </c>
      <c r="P31" s="181">
        <f t="shared" si="7"/>
        <v>0</v>
      </c>
      <c r="Q31" s="177">
        <f t="shared" si="7"/>
        <v>0</v>
      </c>
      <c r="R31" s="171">
        <f t="shared" si="7"/>
        <v>0</v>
      </c>
      <c r="S31" s="172">
        <f>S7+S10+S13+S16+S19+S22+S25+S28</f>
        <v>0</v>
      </c>
    </row>
    <row r="32" spans="1:19" ht="12" customHeight="1">
      <c r="A32" s="282"/>
      <c r="B32" s="6" t="s">
        <v>21</v>
      </c>
      <c r="C32" s="210">
        <v>2007</v>
      </c>
      <c r="D32" s="173">
        <f t="shared" si="6"/>
        <v>0</v>
      </c>
      <c r="E32" s="185">
        <f t="shared" si="6"/>
        <v>0</v>
      </c>
      <c r="F32" s="187">
        <f t="shared" si="6"/>
        <v>0</v>
      </c>
      <c r="G32" s="215">
        <f t="shared" si="6"/>
        <v>0</v>
      </c>
      <c r="H32" s="212">
        <f t="shared" si="6"/>
        <v>0</v>
      </c>
      <c r="I32" s="185">
        <f t="shared" si="6"/>
        <v>0</v>
      </c>
      <c r="J32" s="78">
        <f t="shared" si="5"/>
        <v>0</v>
      </c>
      <c r="K32" s="184">
        <f aca="true" t="shared" si="8" ref="K32:Q32">K8+K11+K14+K17+K20+K23+K26+K29</f>
        <v>0</v>
      </c>
      <c r="L32" s="212">
        <f>L8+L11+L14+L17+L20+L23+L26+L29</f>
        <v>0</v>
      </c>
      <c r="M32" s="185">
        <f t="shared" si="8"/>
        <v>0</v>
      </c>
      <c r="N32" s="185">
        <f t="shared" si="8"/>
        <v>0</v>
      </c>
      <c r="O32" s="185">
        <f t="shared" si="8"/>
        <v>0</v>
      </c>
      <c r="P32" s="187">
        <f>P8+P11+P14+P17+P20+P23+P26+P29</f>
        <v>0</v>
      </c>
      <c r="Q32" s="183">
        <f t="shared" si="8"/>
        <v>0</v>
      </c>
      <c r="R32" s="173">
        <f>R8+R11+R14+R17+R20+R23+R26+R29</f>
        <v>0</v>
      </c>
      <c r="S32" s="174">
        <f>S8+S11+S14+S17+S20+S23+S26+S29</f>
        <v>0</v>
      </c>
    </row>
    <row r="33" spans="1:19" ht="12" customHeight="1" thickBot="1">
      <c r="A33" s="283"/>
      <c r="B33" s="9"/>
      <c r="C33" s="47">
        <v>2008</v>
      </c>
      <c r="D33" s="175">
        <f t="shared" si="6"/>
        <v>123</v>
      </c>
      <c r="E33" s="192">
        <f t="shared" si="6"/>
        <v>475</v>
      </c>
      <c r="F33" s="193">
        <f t="shared" si="6"/>
        <v>0</v>
      </c>
      <c r="G33" s="216">
        <f t="shared" si="6"/>
        <v>598</v>
      </c>
      <c r="H33" s="213">
        <f t="shared" si="6"/>
        <v>508</v>
      </c>
      <c r="I33" s="192">
        <f t="shared" si="6"/>
        <v>366</v>
      </c>
      <c r="J33" s="237">
        <f t="shared" si="5"/>
        <v>0.7204724409448819</v>
      </c>
      <c r="K33" s="236">
        <f aca="true" t="shared" si="9" ref="K33:R33">K9+K12+K15+K18+K21+K24+K27+K30</f>
        <v>421</v>
      </c>
      <c r="L33" s="213">
        <f t="shared" si="9"/>
        <v>87</v>
      </c>
      <c r="M33" s="192">
        <f t="shared" si="9"/>
        <v>0</v>
      </c>
      <c r="N33" s="192">
        <f t="shared" si="9"/>
        <v>2</v>
      </c>
      <c r="O33" s="192">
        <f t="shared" si="9"/>
        <v>0</v>
      </c>
      <c r="P33" s="193">
        <f t="shared" si="9"/>
        <v>85</v>
      </c>
      <c r="Q33" s="198">
        <f t="shared" si="9"/>
        <v>1182</v>
      </c>
      <c r="R33" s="175">
        <f t="shared" si="9"/>
        <v>90</v>
      </c>
      <c r="S33" s="176">
        <f>S9+S12+S15+S18+S21+S24+S27+S30</f>
        <v>190</v>
      </c>
    </row>
    <row r="34" spans="1:19" ht="12" customHeight="1">
      <c r="A34" s="274" t="s">
        <v>63</v>
      </c>
      <c r="B34" s="6"/>
      <c r="C34" s="123">
        <v>2006</v>
      </c>
      <c r="D34" s="138"/>
      <c r="E34" s="139"/>
      <c r="F34" s="196"/>
      <c r="G34" s="80">
        <f t="shared" si="2"/>
        <v>0</v>
      </c>
      <c r="H34" s="108">
        <f t="shared" si="0"/>
        <v>0</v>
      </c>
      <c r="I34" s="139"/>
      <c r="J34" s="99">
        <f t="shared" si="3"/>
        <v>0</v>
      </c>
      <c r="K34" s="144"/>
      <c r="L34" s="82">
        <f t="shared" si="4"/>
        <v>0</v>
      </c>
      <c r="M34" s="154"/>
      <c r="N34" s="154"/>
      <c r="O34" s="154"/>
      <c r="P34" s="161"/>
      <c r="Q34" s="156"/>
      <c r="R34" s="110">
        <f t="shared" si="1"/>
        <v>0</v>
      </c>
      <c r="S34" s="144"/>
    </row>
    <row r="35" spans="1:19" ht="12" customHeight="1">
      <c r="A35" s="274"/>
      <c r="B35" s="6" t="s">
        <v>23</v>
      </c>
      <c r="C35" s="124">
        <v>2007</v>
      </c>
      <c r="D35" s="137"/>
      <c r="E35" s="135"/>
      <c r="F35" s="153"/>
      <c r="G35" s="81">
        <f t="shared" si="2"/>
        <v>0</v>
      </c>
      <c r="H35" s="77">
        <f t="shared" si="0"/>
        <v>0</v>
      </c>
      <c r="I35" s="135"/>
      <c r="J35" s="78">
        <f t="shared" si="3"/>
        <v>0</v>
      </c>
      <c r="K35" s="145"/>
      <c r="L35" s="83">
        <f t="shared" si="4"/>
        <v>0</v>
      </c>
      <c r="M35" s="135"/>
      <c r="N35" s="135"/>
      <c r="O35" s="135"/>
      <c r="P35" s="153"/>
      <c r="Q35" s="158"/>
      <c r="R35" s="81">
        <f t="shared" si="1"/>
        <v>0</v>
      </c>
      <c r="S35" s="145"/>
    </row>
    <row r="36" spans="1:19" ht="12" customHeight="1" thickBot="1">
      <c r="A36" s="275"/>
      <c r="B36" s="9"/>
      <c r="C36" s="120">
        <v>2008</v>
      </c>
      <c r="D36" s="41">
        <v>5</v>
      </c>
      <c r="E36" s="42">
        <v>26</v>
      </c>
      <c r="F36" s="195"/>
      <c r="G36" s="33">
        <f t="shared" si="2"/>
        <v>31</v>
      </c>
      <c r="H36" s="27">
        <f t="shared" si="0"/>
        <v>29</v>
      </c>
      <c r="I36" s="42">
        <v>26</v>
      </c>
      <c r="J36" s="32">
        <f t="shared" si="3"/>
        <v>0.896551724137931</v>
      </c>
      <c r="K36" s="45">
        <v>13</v>
      </c>
      <c r="L36" s="27">
        <f t="shared" si="4"/>
        <v>16</v>
      </c>
      <c r="M36" s="51">
        <v>4</v>
      </c>
      <c r="N36" s="51">
        <v>4</v>
      </c>
      <c r="O36" s="51">
        <v>8</v>
      </c>
      <c r="P36" s="52"/>
      <c r="Q36" s="50">
        <v>42</v>
      </c>
      <c r="R36" s="36">
        <f t="shared" si="1"/>
        <v>2</v>
      </c>
      <c r="S36" s="45">
        <v>8</v>
      </c>
    </row>
    <row r="37" spans="1:19" ht="12" customHeight="1">
      <c r="A37" s="273" t="s">
        <v>64</v>
      </c>
      <c r="B37" s="2"/>
      <c r="C37" s="123">
        <v>2006</v>
      </c>
      <c r="D37" s="136"/>
      <c r="E37" s="133"/>
      <c r="F37" s="152"/>
      <c r="G37" s="84">
        <f t="shared" si="2"/>
        <v>0</v>
      </c>
      <c r="H37" s="73">
        <f t="shared" si="0"/>
        <v>0</v>
      </c>
      <c r="I37" s="133"/>
      <c r="J37" s="74">
        <f t="shared" si="3"/>
        <v>0</v>
      </c>
      <c r="K37" s="140"/>
      <c r="L37" s="75">
        <f t="shared" si="4"/>
        <v>0</v>
      </c>
      <c r="M37" s="146"/>
      <c r="N37" s="146"/>
      <c r="O37" s="146"/>
      <c r="P37" s="147"/>
      <c r="Q37" s="148"/>
      <c r="R37" s="125">
        <f t="shared" si="1"/>
        <v>0</v>
      </c>
      <c r="S37" s="140"/>
    </row>
    <row r="38" spans="1:19" ht="12" customHeight="1">
      <c r="A38" s="274"/>
      <c r="B38" s="6" t="s">
        <v>24</v>
      </c>
      <c r="C38" s="124">
        <v>2007</v>
      </c>
      <c r="D38" s="137"/>
      <c r="E38" s="135"/>
      <c r="F38" s="153"/>
      <c r="G38" s="81">
        <f t="shared" si="2"/>
        <v>0</v>
      </c>
      <c r="H38" s="77">
        <f t="shared" si="0"/>
        <v>0</v>
      </c>
      <c r="I38" s="135"/>
      <c r="J38" s="78">
        <f t="shared" si="3"/>
        <v>0</v>
      </c>
      <c r="K38" s="145"/>
      <c r="L38" s="79">
        <f t="shared" si="4"/>
        <v>0</v>
      </c>
      <c r="M38" s="135"/>
      <c r="N38" s="135"/>
      <c r="O38" s="135"/>
      <c r="P38" s="157"/>
      <c r="Q38" s="158"/>
      <c r="R38" s="81">
        <f t="shared" si="1"/>
        <v>0</v>
      </c>
      <c r="S38" s="145"/>
    </row>
    <row r="39" spans="1:19" ht="12" customHeight="1" thickBot="1">
      <c r="A39" s="275"/>
      <c r="B39" s="9"/>
      <c r="C39" s="120">
        <v>2008</v>
      </c>
      <c r="D39" s="53">
        <v>4</v>
      </c>
      <c r="E39" s="43">
        <v>75</v>
      </c>
      <c r="F39" s="121"/>
      <c r="G39" s="31">
        <f t="shared" si="2"/>
        <v>79</v>
      </c>
      <c r="H39" s="116">
        <f t="shared" si="0"/>
        <v>74</v>
      </c>
      <c r="I39" s="43">
        <v>73</v>
      </c>
      <c r="J39" s="34">
        <f t="shared" si="3"/>
        <v>0.9864864864864865</v>
      </c>
      <c r="K39" s="45">
        <v>68</v>
      </c>
      <c r="L39" s="25">
        <f t="shared" si="4"/>
        <v>6</v>
      </c>
      <c r="M39" s="48"/>
      <c r="N39" s="48"/>
      <c r="O39" s="48"/>
      <c r="P39" s="49">
        <v>6</v>
      </c>
      <c r="Q39" s="50">
        <v>118</v>
      </c>
      <c r="R39" s="31">
        <f t="shared" si="1"/>
        <v>5</v>
      </c>
      <c r="S39" s="45">
        <v>10</v>
      </c>
    </row>
    <row r="40" spans="1:19" ht="12" customHeight="1">
      <c r="A40" s="273" t="s">
        <v>68</v>
      </c>
      <c r="B40" s="2"/>
      <c r="C40" s="123">
        <v>2006</v>
      </c>
      <c r="D40" s="131"/>
      <c r="E40" s="133"/>
      <c r="F40" s="152"/>
      <c r="G40" s="84">
        <f>E40+D40</f>
        <v>0</v>
      </c>
      <c r="H40" s="73">
        <f t="shared" si="0"/>
        <v>0</v>
      </c>
      <c r="I40" s="133"/>
      <c r="J40" s="117">
        <f t="shared" si="3"/>
        <v>0</v>
      </c>
      <c r="K40" s="142"/>
      <c r="L40" s="75">
        <f>M40+N40+O40+P40</f>
        <v>0</v>
      </c>
      <c r="M40" s="146"/>
      <c r="N40" s="146"/>
      <c r="O40" s="146"/>
      <c r="P40" s="147"/>
      <c r="Q40" s="101" t="s">
        <v>22</v>
      </c>
      <c r="R40" s="84">
        <f>SUM(G40-H40)</f>
        <v>0</v>
      </c>
      <c r="S40" s="100" t="s">
        <v>22</v>
      </c>
    </row>
    <row r="41" spans="1:19" ht="12" customHeight="1">
      <c r="A41" s="274"/>
      <c r="B41" s="6" t="s">
        <v>25</v>
      </c>
      <c r="C41" s="124">
        <v>2007</v>
      </c>
      <c r="D41" s="134"/>
      <c r="E41" s="135"/>
      <c r="F41" s="153"/>
      <c r="G41" s="81">
        <f t="shared" si="2"/>
        <v>0</v>
      </c>
      <c r="H41" s="77">
        <f t="shared" si="0"/>
        <v>0</v>
      </c>
      <c r="I41" s="135"/>
      <c r="J41" s="118">
        <f t="shared" si="3"/>
        <v>0</v>
      </c>
      <c r="K41" s="143"/>
      <c r="L41" s="79">
        <f>M41+N41+O41+P41</f>
        <v>0</v>
      </c>
      <c r="M41" s="135"/>
      <c r="N41" s="135"/>
      <c r="O41" s="135"/>
      <c r="P41" s="157"/>
      <c r="Q41" s="101" t="s">
        <v>22</v>
      </c>
      <c r="R41" s="81">
        <f t="shared" si="1"/>
        <v>0</v>
      </c>
      <c r="S41" s="100" t="s">
        <v>22</v>
      </c>
    </row>
    <row r="42" spans="1:19" ht="12" customHeight="1" thickBot="1">
      <c r="A42" s="275"/>
      <c r="B42" s="9"/>
      <c r="C42" s="120">
        <v>2008</v>
      </c>
      <c r="D42" s="104"/>
      <c r="E42" s="43">
        <v>33</v>
      </c>
      <c r="F42" s="121"/>
      <c r="G42" s="31">
        <f aca="true" t="shared" si="10" ref="G42:G51">E42+D42</f>
        <v>33</v>
      </c>
      <c r="H42" s="116">
        <f t="shared" si="0"/>
        <v>33</v>
      </c>
      <c r="I42" s="43">
        <v>33</v>
      </c>
      <c r="J42" s="129">
        <f t="shared" si="3"/>
        <v>1</v>
      </c>
      <c r="K42" s="120">
        <v>29</v>
      </c>
      <c r="L42" s="79">
        <f>M42+N42+O42+P42</f>
        <v>4</v>
      </c>
      <c r="M42" s="43"/>
      <c r="N42" s="43"/>
      <c r="O42" s="43"/>
      <c r="P42" s="46">
        <v>4</v>
      </c>
      <c r="Q42" s="13" t="s">
        <v>22</v>
      </c>
      <c r="R42" s="36">
        <f>SUM(G42-H42)</f>
        <v>0</v>
      </c>
      <c r="S42" s="14" t="s">
        <v>22</v>
      </c>
    </row>
    <row r="43" spans="1:19" ht="12" customHeight="1">
      <c r="A43" s="273" t="s">
        <v>59</v>
      </c>
      <c r="B43" s="6"/>
      <c r="C43" s="123">
        <v>2006</v>
      </c>
      <c r="D43" s="136"/>
      <c r="E43" s="133"/>
      <c r="F43" s="152"/>
      <c r="G43" s="84">
        <f t="shared" si="10"/>
        <v>0</v>
      </c>
      <c r="H43" s="108">
        <f aca="true" t="shared" si="11" ref="H43:H51">K43+L43</f>
        <v>0</v>
      </c>
      <c r="I43" s="139"/>
      <c r="J43" s="99">
        <f t="shared" si="3"/>
        <v>0</v>
      </c>
      <c r="K43" s="144"/>
      <c r="L43" s="75">
        <f t="shared" si="4"/>
        <v>0</v>
      </c>
      <c r="M43" s="146"/>
      <c r="N43" s="146"/>
      <c r="O43" s="146"/>
      <c r="P43" s="147"/>
      <c r="Q43" s="151"/>
      <c r="R43" s="76">
        <f aca="true" t="shared" si="12" ref="R43:R51">SUM(G43-H43)</f>
        <v>0</v>
      </c>
      <c r="S43" s="141"/>
    </row>
    <row r="44" spans="1:19" ht="12" customHeight="1">
      <c r="A44" s="274"/>
      <c r="B44" s="6" t="s">
        <v>26</v>
      </c>
      <c r="C44" s="124">
        <v>2007</v>
      </c>
      <c r="D44" s="137"/>
      <c r="E44" s="135"/>
      <c r="F44" s="153"/>
      <c r="G44" s="81">
        <f t="shared" si="10"/>
        <v>0</v>
      </c>
      <c r="H44" s="77">
        <f t="shared" si="11"/>
        <v>0</v>
      </c>
      <c r="I44" s="135"/>
      <c r="J44" s="78">
        <f t="shared" si="3"/>
        <v>0</v>
      </c>
      <c r="K44" s="141"/>
      <c r="L44" s="79">
        <f t="shared" si="4"/>
        <v>0</v>
      </c>
      <c r="M44" s="149"/>
      <c r="N44" s="149"/>
      <c r="O44" s="149"/>
      <c r="P44" s="150"/>
      <c r="Q44" s="151"/>
      <c r="R44" s="76">
        <f t="shared" si="12"/>
        <v>0</v>
      </c>
      <c r="S44" s="141"/>
    </row>
    <row r="45" spans="1:19" ht="12" customHeight="1" thickBot="1">
      <c r="A45" s="275"/>
      <c r="B45" s="9"/>
      <c r="C45" s="120">
        <v>2008</v>
      </c>
      <c r="D45" s="41">
        <v>21</v>
      </c>
      <c r="E45" s="42">
        <v>84</v>
      </c>
      <c r="F45" s="195"/>
      <c r="G45" s="33">
        <f t="shared" si="10"/>
        <v>105</v>
      </c>
      <c r="H45" s="27">
        <f t="shared" si="11"/>
        <v>92</v>
      </c>
      <c r="I45" s="42">
        <v>60</v>
      </c>
      <c r="J45" s="32">
        <f t="shared" si="3"/>
        <v>0.6521739130434783</v>
      </c>
      <c r="K45" s="44">
        <v>87</v>
      </c>
      <c r="L45" s="25">
        <f t="shared" si="4"/>
        <v>5</v>
      </c>
      <c r="M45" s="43"/>
      <c r="N45" s="43"/>
      <c r="O45" s="43"/>
      <c r="P45" s="46">
        <v>5</v>
      </c>
      <c r="Q45" s="47">
        <v>128</v>
      </c>
      <c r="R45" s="31">
        <f t="shared" si="12"/>
        <v>13</v>
      </c>
      <c r="S45" s="44">
        <v>2</v>
      </c>
    </row>
    <row r="46" spans="1:19" ht="12" customHeight="1">
      <c r="A46" s="273" t="s">
        <v>65</v>
      </c>
      <c r="B46" s="6"/>
      <c r="C46" s="123">
        <v>2006</v>
      </c>
      <c r="D46" s="136"/>
      <c r="E46" s="133"/>
      <c r="F46" s="152"/>
      <c r="G46" s="84">
        <f t="shared" si="10"/>
        <v>0</v>
      </c>
      <c r="H46" s="73">
        <f t="shared" si="11"/>
        <v>0</v>
      </c>
      <c r="I46" s="133"/>
      <c r="J46" s="74">
        <f t="shared" si="3"/>
        <v>0</v>
      </c>
      <c r="K46" s="141"/>
      <c r="L46" s="75">
        <f t="shared" si="4"/>
        <v>0</v>
      </c>
      <c r="M46" s="146"/>
      <c r="N46" s="146"/>
      <c r="O46" s="146"/>
      <c r="P46" s="147"/>
      <c r="Q46" s="151"/>
      <c r="R46" s="76">
        <f t="shared" si="12"/>
        <v>0</v>
      </c>
      <c r="S46" s="141"/>
    </row>
    <row r="47" spans="1:19" ht="12" customHeight="1">
      <c r="A47" s="274"/>
      <c r="B47" s="6" t="s">
        <v>77</v>
      </c>
      <c r="C47" s="124">
        <v>2007</v>
      </c>
      <c r="D47" s="137"/>
      <c r="E47" s="135"/>
      <c r="F47" s="153"/>
      <c r="G47" s="81">
        <f t="shared" si="10"/>
        <v>0</v>
      </c>
      <c r="H47" s="77">
        <f t="shared" si="11"/>
        <v>0</v>
      </c>
      <c r="I47" s="135"/>
      <c r="J47" s="78">
        <f t="shared" si="3"/>
        <v>0</v>
      </c>
      <c r="K47" s="141"/>
      <c r="L47" s="79">
        <f t="shared" si="4"/>
        <v>0</v>
      </c>
      <c r="M47" s="149"/>
      <c r="N47" s="149"/>
      <c r="O47" s="149"/>
      <c r="P47" s="150"/>
      <c r="Q47" s="151"/>
      <c r="R47" s="76">
        <f t="shared" si="12"/>
        <v>0</v>
      </c>
      <c r="S47" s="141"/>
    </row>
    <row r="48" spans="1:19" ht="12" customHeight="1" thickBot="1">
      <c r="A48" s="275"/>
      <c r="B48" s="9"/>
      <c r="C48" s="120">
        <v>2008</v>
      </c>
      <c r="D48" s="41">
        <v>8</v>
      </c>
      <c r="E48" s="42">
        <v>66</v>
      </c>
      <c r="F48" s="195"/>
      <c r="G48" s="33">
        <f t="shared" si="10"/>
        <v>74</v>
      </c>
      <c r="H48" s="27">
        <f t="shared" si="11"/>
        <v>72</v>
      </c>
      <c r="I48" s="42">
        <v>65</v>
      </c>
      <c r="J48" s="32">
        <f t="shared" si="3"/>
        <v>0.9027777777777778</v>
      </c>
      <c r="K48" s="44">
        <v>63</v>
      </c>
      <c r="L48" s="25">
        <f t="shared" si="4"/>
        <v>9</v>
      </c>
      <c r="M48" s="43"/>
      <c r="N48" s="43"/>
      <c r="O48" s="43"/>
      <c r="P48" s="46">
        <v>9</v>
      </c>
      <c r="Q48" s="47">
        <v>71</v>
      </c>
      <c r="R48" s="31">
        <f t="shared" si="12"/>
        <v>2</v>
      </c>
      <c r="S48" s="44"/>
    </row>
    <row r="49" spans="1:19" ht="12" customHeight="1">
      <c r="A49" s="273" t="s">
        <v>66</v>
      </c>
      <c r="B49" s="6"/>
      <c r="C49" s="123">
        <v>2006</v>
      </c>
      <c r="D49" s="136"/>
      <c r="E49" s="133"/>
      <c r="F49" s="152"/>
      <c r="G49" s="84">
        <f t="shared" si="10"/>
        <v>0</v>
      </c>
      <c r="H49" s="73">
        <f t="shared" si="11"/>
        <v>0</v>
      </c>
      <c r="I49" s="133"/>
      <c r="J49" s="74">
        <f t="shared" si="3"/>
        <v>0</v>
      </c>
      <c r="K49" s="141"/>
      <c r="L49" s="75">
        <f t="shared" si="4"/>
        <v>0</v>
      </c>
      <c r="M49" s="146"/>
      <c r="N49" s="146"/>
      <c r="O49" s="146"/>
      <c r="P49" s="147"/>
      <c r="Q49" s="151"/>
      <c r="R49" s="76">
        <f t="shared" si="12"/>
        <v>0</v>
      </c>
      <c r="S49" s="141"/>
    </row>
    <row r="50" spans="1:19" ht="12" customHeight="1">
      <c r="A50" s="274"/>
      <c r="B50" s="6" t="s">
        <v>27</v>
      </c>
      <c r="C50" s="124">
        <v>2007</v>
      </c>
      <c r="D50" s="137"/>
      <c r="E50" s="135"/>
      <c r="F50" s="153"/>
      <c r="G50" s="81">
        <f t="shared" si="10"/>
        <v>0</v>
      </c>
      <c r="H50" s="77">
        <f t="shared" si="11"/>
        <v>0</v>
      </c>
      <c r="I50" s="135"/>
      <c r="J50" s="78">
        <f t="shared" si="3"/>
        <v>0</v>
      </c>
      <c r="K50" s="141"/>
      <c r="L50" s="79">
        <f t="shared" si="4"/>
        <v>0</v>
      </c>
      <c r="M50" s="149"/>
      <c r="N50" s="149"/>
      <c r="O50" s="149"/>
      <c r="P50" s="150"/>
      <c r="Q50" s="151"/>
      <c r="R50" s="76">
        <f t="shared" si="12"/>
        <v>0</v>
      </c>
      <c r="S50" s="141"/>
    </row>
    <row r="51" spans="1:19" ht="12" customHeight="1" thickBot="1">
      <c r="A51" s="275"/>
      <c r="B51" s="9"/>
      <c r="C51" s="120">
        <v>2008</v>
      </c>
      <c r="D51" s="41"/>
      <c r="E51" s="42"/>
      <c r="F51" s="195"/>
      <c r="G51" s="33">
        <f t="shared" si="10"/>
        <v>0</v>
      </c>
      <c r="H51" s="27">
        <f t="shared" si="11"/>
        <v>0</v>
      </c>
      <c r="I51" s="42"/>
      <c r="J51" s="32">
        <f t="shared" si="3"/>
        <v>0</v>
      </c>
      <c r="K51" s="111"/>
      <c r="L51" s="24">
        <f t="shared" si="4"/>
        <v>0</v>
      </c>
      <c r="M51" s="42"/>
      <c r="N51" s="42"/>
      <c r="O51" s="42"/>
      <c r="P51" s="112"/>
      <c r="Q51" s="113"/>
      <c r="R51" s="33">
        <f t="shared" si="12"/>
        <v>0</v>
      </c>
      <c r="S51" s="111"/>
    </row>
    <row r="52" spans="1:19" ht="12" customHeight="1">
      <c r="A52" s="281" t="s">
        <v>75</v>
      </c>
      <c r="B52" s="6"/>
      <c r="C52" s="209">
        <v>2006</v>
      </c>
      <c r="D52" s="171">
        <f aca="true" t="shared" si="13" ref="D52:I54">D34+D37+D40+D43+D46+D49</f>
        <v>0</v>
      </c>
      <c r="E52" s="179">
        <f t="shared" si="13"/>
        <v>0</v>
      </c>
      <c r="F52" s="181">
        <f t="shared" si="13"/>
        <v>0</v>
      </c>
      <c r="G52" s="182">
        <f t="shared" si="13"/>
        <v>0</v>
      </c>
      <c r="H52" s="177">
        <f t="shared" si="13"/>
        <v>0</v>
      </c>
      <c r="I52" s="179">
        <f t="shared" si="13"/>
        <v>0</v>
      </c>
      <c r="J52" s="74">
        <f>IF(H52&lt;&gt;0,I52/H52,0)</f>
        <v>0</v>
      </c>
      <c r="K52" s="180">
        <f>K34+K37+K40+K43+K46+K49</f>
        <v>0</v>
      </c>
      <c r="L52" s="171">
        <f aca="true" t="shared" si="14" ref="L52:Q54">L34+L37+L43+L46+L49</f>
        <v>0</v>
      </c>
      <c r="M52" s="179">
        <f t="shared" si="14"/>
        <v>0</v>
      </c>
      <c r="N52" s="179">
        <f t="shared" si="14"/>
        <v>0</v>
      </c>
      <c r="O52" s="179">
        <f t="shared" si="14"/>
        <v>0</v>
      </c>
      <c r="P52" s="181">
        <f t="shared" si="14"/>
        <v>0</v>
      </c>
      <c r="Q52" s="182">
        <f t="shared" si="14"/>
        <v>0</v>
      </c>
      <c r="R52" s="182">
        <f>R34+R37+R40+R43+R46+R49</f>
        <v>0</v>
      </c>
      <c r="S52" s="182">
        <f>S34+S37+S43+S46+S49</f>
        <v>0</v>
      </c>
    </row>
    <row r="53" spans="1:19" ht="12" customHeight="1">
      <c r="A53" s="282"/>
      <c r="B53" s="6" t="s">
        <v>28</v>
      </c>
      <c r="C53" s="210">
        <v>2007</v>
      </c>
      <c r="D53" s="173">
        <f t="shared" si="13"/>
        <v>0</v>
      </c>
      <c r="E53" s="185">
        <f t="shared" si="13"/>
        <v>0</v>
      </c>
      <c r="F53" s="187">
        <f t="shared" si="13"/>
        <v>0</v>
      </c>
      <c r="G53" s="188">
        <f t="shared" si="13"/>
        <v>0</v>
      </c>
      <c r="H53" s="183">
        <f t="shared" si="13"/>
        <v>0</v>
      </c>
      <c r="I53" s="185">
        <f t="shared" si="13"/>
        <v>0</v>
      </c>
      <c r="J53" s="78">
        <f t="shared" si="3"/>
        <v>0</v>
      </c>
      <c r="K53" s="186">
        <f>K35+K38+K41+K44+K47+K50</f>
        <v>0</v>
      </c>
      <c r="L53" s="173">
        <f t="shared" si="14"/>
        <v>0</v>
      </c>
      <c r="M53" s="185">
        <f t="shared" si="14"/>
        <v>0</v>
      </c>
      <c r="N53" s="185">
        <f t="shared" si="14"/>
        <v>0</v>
      </c>
      <c r="O53" s="185">
        <f t="shared" si="14"/>
        <v>0</v>
      </c>
      <c r="P53" s="187">
        <f t="shared" si="14"/>
        <v>0</v>
      </c>
      <c r="Q53" s="188">
        <f t="shared" si="14"/>
        <v>0</v>
      </c>
      <c r="R53" s="188">
        <f>R35+R38+R41+R44+R47+R50</f>
        <v>0</v>
      </c>
      <c r="S53" s="188">
        <f>S35+S38+S44+S47+S50</f>
        <v>0</v>
      </c>
    </row>
    <row r="54" spans="1:19" ht="12" customHeight="1" thickBot="1">
      <c r="A54" s="282"/>
      <c r="B54" s="6"/>
      <c r="C54" s="47">
        <v>2008</v>
      </c>
      <c r="D54" s="175">
        <f t="shared" si="13"/>
        <v>38</v>
      </c>
      <c r="E54" s="192">
        <f t="shared" si="13"/>
        <v>284</v>
      </c>
      <c r="F54" s="193">
        <f t="shared" si="13"/>
        <v>0</v>
      </c>
      <c r="G54" s="100">
        <f t="shared" si="13"/>
        <v>322</v>
      </c>
      <c r="H54" s="189">
        <f t="shared" si="13"/>
        <v>300</v>
      </c>
      <c r="I54" s="102">
        <f t="shared" si="13"/>
        <v>257</v>
      </c>
      <c r="J54" s="190">
        <f t="shared" si="3"/>
        <v>0.8566666666666667</v>
      </c>
      <c r="K54" s="191">
        <f>K36+K39+K42+K45+K48+K51</f>
        <v>260</v>
      </c>
      <c r="L54" s="260">
        <f>L36+L39+L42+L45+L48+L51</f>
        <v>40</v>
      </c>
      <c r="M54" s="102">
        <f>M36+M39+M42+M45+M48+M51</f>
        <v>4</v>
      </c>
      <c r="N54" s="102">
        <f>N36+N39+N42+N45+N48+N51</f>
        <v>4</v>
      </c>
      <c r="O54" s="102">
        <f>O36+O39+O42+O45+O48+O51</f>
        <v>8</v>
      </c>
      <c r="P54" s="103">
        <f>P36+P39+P42+P45+P48+P51</f>
        <v>24</v>
      </c>
      <c r="Q54" s="194">
        <f t="shared" si="14"/>
        <v>359</v>
      </c>
      <c r="R54" s="194">
        <f>R36+R39+R42+R45+R48+R51</f>
        <v>22</v>
      </c>
      <c r="S54" s="194">
        <f>S36+S39+S45+S48+S51</f>
        <v>20</v>
      </c>
    </row>
    <row r="55" spans="1:19" ht="12" customHeight="1">
      <c r="A55" s="287" t="s">
        <v>76</v>
      </c>
      <c r="B55" s="273" t="s">
        <v>29</v>
      </c>
      <c r="C55" s="123">
        <v>2006</v>
      </c>
      <c r="D55" s="217">
        <f aca="true" t="shared" si="15" ref="D55:I57">SUM(D31+D52)</f>
        <v>0</v>
      </c>
      <c r="E55" s="218">
        <f t="shared" si="15"/>
        <v>0</v>
      </c>
      <c r="F55" s="219">
        <f t="shared" si="15"/>
        <v>0</v>
      </c>
      <c r="G55" s="248">
        <f t="shared" si="15"/>
        <v>0</v>
      </c>
      <c r="H55" s="252">
        <f t="shared" si="15"/>
        <v>0</v>
      </c>
      <c r="I55" s="253">
        <f t="shared" si="15"/>
        <v>0</v>
      </c>
      <c r="J55" s="254">
        <f t="shared" si="3"/>
        <v>0</v>
      </c>
      <c r="K55" s="257">
        <f>SUM(K31+K52)</f>
        <v>0</v>
      </c>
      <c r="L55" s="252">
        <f aca="true" t="shared" si="16" ref="L55:Q55">SUM(L31+L52)</f>
        <v>0</v>
      </c>
      <c r="M55" s="253">
        <f t="shared" si="16"/>
        <v>0</v>
      </c>
      <c r="N55" s="253">
        <f t="shared" si="16"/>
        <v>0</v>
      </c>
      <c r="O55" s="253">
        <f t="shared" si="16"/>
        <v>0</v>
      </c>
      <c r="P55" s="221">
        <f t="shared" si="16"/>
        <v>0</v>
      </c>
      <c r="Q55" s="251">
        <f t="shared" si="16"/>
        <v>0</v>
      </c>
      <c r="R55" s="220">
        <f aca="true" t="shared" si="17" ref="R55:S57">SUM(R31+R52)</f>
        <v>0</v>
      </c>
      <c r="S55" s="222">
        <f t="shared" si="17"/>
        <v>0</v>
      </c>
    </row>
    <row r="56" spans="1:19" ht="12" customHeight="1">
      <c r="A56" s="288"/>
      <c r="B56" s="274"/>
      <c r="C56" s="124">
        <v>2007</v>
      </c>
      <c r="D56" s="223">
        <f t="shared" si="15"/>
        <v>0</v>
      </c>
      <c r="E56" s="224">
        <f t="shared" si="15"/>
        <v>0</v>
      </c>
      <c r="F56" s="225">
        <f t="shared" si="15"/>
        <v>0</v>
      </c>
      <c r="G56" s="249">
        <f t="shared" si="15"/>
        <v>0</v>
      </c>
      <c r="H56" s="223">
        <f t="shared" si="15"/>
        <v>0</v>
      </c>
      <c r="I56" s="224">
        <f t="shared" si="15"/>
        <v>0</v>
      </c>
      <c r="J56" s="255">
        <f t="shared" si="3"/>
        <v>0</v>
      </c>
      <c r="K56" s="258">
        <f>SUM(K32+K53)</f>
        <v>0</v>
      </c>
      <c r="L56" s="223">
        <f aca="true" t="shared" si="18" ref="L56:Q56">SUM(L32+L53)</f>
        <v>0</v>
      </c>
      <c r="M56" s="224">
        <f>SUM(M32+M53)</f>
        <v>0</v>
      </c>
      <c r="N56" s="224">
        <f t="shared" si="18"/>
        <v>0</v>
      </c>
      <c r="O56" s="224">
        <f t="shared" si="18"/>
        <v>0</v>
      </c>
      <c r="P56" s="228">
        <f t="shared" si="18"/>
        <v>0</v>
      </c>
      <c r="Q56" s="227">
        <f t="shared" si="18"/>
        <v>0</v>
      </c>
      <c r="R56" s="226">
        <f t="shared" si="17"/>
        <v>0</v>
      </c>
      <c r="S56" s="229">
        <f t="shared" si="17"/>
        <v>0</v>
      </c>
    </row>
    <row r="57" spans="1:19" ht="12" customHeight="1" thickBot="1">
      <c r="A57" s="289"/>
      <c r="B57" s="275"/>
      <c r="C57" s="120">
        <v>2008</v>
      </c>
      <c r="D57" s="241">
        <f t="shared" si="15"/>
        <v>161</v>
      </c>
      <c r="E57" s="242">
        <f t="shared" si="15"/>
        <v>759</v>
      </c>
      <c r="F57" s="243">
        <f t="shared" si="15"/>
        <v>0</v>
      </c>
      <c r="G57" s="250">
        <f t="shared" si="15"/>
        <v>920</v>
      </c>
      <c r="H57" s="230">
        <f t="shared" si="15"/>
        <v>808</v>
      </c>
      <c r="I57" s="231">
        <f t="shared" si="15"/>
        <v>623</v>
      </c>
      <c r="J57" s="256">
        <f>IF(H57&lt;&gt;0,I57/H57,0)</f>
        <v>0.7710396039603961</v>
      </c>
      <c r="K57" s="259">
        <f>SUM(K33+K54)</f>
        <v>681</v>
      </c>
      <c r="L57" s="230">
        <f aca="true" t="shared" si="19" ref="L57:Q57">SUM(L33+L54)</f>
        <v>127</v>
      </c>
      <c r="M57" s="231">
        <f t="shared" si="19"/>
        <v>4</v>
      </c>
      <c r="N57" s="231">
        <f t="shared" si="19"/>
        <v>6</v>
      </c>
      <c r="O57" s="231">
        <f t="shared" si="19"/>
        <v>8</v>
      </c>
      <c r="P57" s="234">
        <f t="shared" si="19"/>
        <v>109</v>
      </c>
      <c r="Q57" s="233">
        <f t="shared" si="19"/>
        <v>1541</v>
      </c>
      <c r="R57" s="232">
        <f t="shared" si="17"/>
        <v>112</v>
      </c>
      <c r="S57" s="235">
        <f t="shared" si="17"/>
        <v>210</v>
      </c>
    </row>
    <row r="58" spans="1:19" ht="12" customHeight="1" thickBot="1">
      <c r="A58" s="274" t="s">
        <v>87</v>
      </c>
      <c r="B58" s="6"/>
      <c r="C58" s="209">
        <v>2006</v>
      </c>
      <c r="D58" s="244"/>
      <c r="E58" s="54"/>
      <c r="F58" s="245"/>
      <c r="G58" s="238"/>
      <c r="H58" s="2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5" customHeight="1" thickBot="1">
      <c r="A59" s="274"/>
      <c r="B59" s="6" t="s">
        <v>36</v>
      </c>
      <c r="C59" s="210">
        <v>2007</v>
      </c>
      <c r="D59" s="246"/>
      <c r="E59" s="28"/>
      <c r="F59" s="29"/>
      <c r="G59" s="239"/>
      <c r="H59" s="26"/>
      <c r="I59" s="16"/>
      <c r="J59" s="5"/>
      <c r="K59" s="290" t="s">
        <v>113</v>
      </c>
      <c r="L59" s="291"/>
      <c r="M59" s="16"/>
      <c r="N59" s="17" t="s">
        <v>30</v>
      </c>
      <c r="O59" s="18"/>
      <c r="P59" s="18"/>
      <c r="Q59" s="18"/>
      <c r="R59" s="18"/>
      <c r="S59" s="19"/>
    </row>
    <row r="60" spans="1:19" ht="12" customHeight="1" thickBot="1">
      <c r="A60" s="275"/>
      <c r="B60" s="9"/>
      <c r="C60" s="47">
        <v>2008</v>
      </c>
      <c r="D60" s="247"/>
      <c r="E60" s="55"/>
      <c r="F60" s="30"/>
      <c r="G60" s="240">
        <v>14</v>
      </c>
      <c r="H60" s="26"/>
      <c r="I60" s="16"/>
      <c r="J60" s="8" t="s">
        <v>3</v>
      </c>
      <c r="K60" s="292"/>
      <c r="L60" s="293"/>
      <c r="M60" s="16"/>
      <c r="N60" s="20" t="s">
        <v>3</v>
      </c>
      <c r="O60" s="21" t="s">
        <v>31</v>
      </c>
      <c r="P60" s="22" t="s">
        <v>32</v>
      </c>
      <c r="Q60" s="22" t="s">
        <v>33</v>
      </c>
      <c r="R60" s="22" t="s">
        <v>34</v>
      </c>
      <c r="S60" s="23" t="s">
        <v>35</v>
      </c>
    </row>
    <row r="61" spans="1:19" ht="15" customHeight="1" thickBot="1">
      <c r="A61" s="273" t="s">
        <v>88</v>
      </c>
      <c r="B61" s="2"/>
      <c r="C61" s="123">
        <v>2006</v>
      </c>
      <c r="D61" s="28"/>
      <c r="E61" s="28"/>
      <c r="F61" s="28"/>
      <c r="G61" s="37">
        <f>IF(G58&lt;&gt;0,G55/M1/G58,0)</f>
        <v>0</v>
      </c>
      <c r="H61" s="199">
        <f>IF(G58&lt;&gt;0,H55/M1/G58,0)</f>
        <v>0</v>
      </c>
      <c r="I61" s="16"/>
      <c r="J61" s="11"/>
      <c r="K61" s="294"/>
      <c r="L61" s="295"/>
      <c r="M61" s="16"/>
      <c r="N61" s="40">
        <v>2006</v>
      </c>
      <c r="O61" s="164"/>
      <c r="P61" s="165"/>
      <c r="Q61" s="135"/>
      <c r="R61" s="135"/>
      <c r="S61" s="157"/>
    </row>
    <row r="62" spans="1:19" ht="12" customHeight="1">
      <c r="A62" s="274"/>
      <c r="B62" s="6" t="s">
        <v>82</v>
      </c>
      <c r="C62" s="124">
        <v>2007</v>
      </c>
      <c r="D62" s="28"/>
      <c r="E62" s="28"/>
      <c r="F62" s="28"/>
      <c r="G62" s="38">
        <f>IF(G59&lt;&gt;0,G56/M1/G59,0)</f>
        <v>0</v>
      </c>
      <c r="H62" s="200">
        <f>IF(G59&lt;&gt;0,H56/M1/G59,0)</f>
        <v>0</v>
      </c>
      <c r="I62" s="16"/>
      <c r="J62" s="40">
        <v>2006</v>
      </c>
      <c r="K62" s="162"/>
      <c r="L62" s="163"/>
      <c r="M62" s="16"/>
      <c r="N62" s="15">
        <v>2007</v>
      </c>
      <c r="O62" s="164"/>
      <c r="P62" s="149"/>
      <c r="Q62" s="149"/>
      <c r="R62" s="149"/>
      <c r="S62" s="150"/>
    </row>
    <row r="63" spans="1:19" ht="12" customHeight="1" thickBot="1">
      <c r="A63" s="275"/>
      <c r="B63" s="9"/>
      <c r="C63" s="120">
        <v>2008</v>
      </c>
      <c r="D63" s="28"/>
      <c r="E63" s="28"/>
      <c r="F63" s="28"/>
      <c r="G63" s="39">
        <f>IF(G60&lt;&gt;0,G57/M1/G60,0)</f>
        <v>5.476190476190476</v>
      </c>
      <c r="H63" s="201">
        <f>IF(G60&lt;&gt;0,H57/M1/G60,0)</f>
        <v>4.809523809523809</v>
      </c>
      <c r="I63" s="16"/>
      <c r="J63" s="15">
        <v>2007</v>
      </c>
      <c r="K63" s="162"/>
      <c r="L63" s="163"/>
      <c r="M63" s="16"/>
      <c r="N63" s="12">
        <v>2008</v>
      </c>
      <c r="O63" s="53">
        <v>2</v>
      </c>
      <c r="P63" s="43">
        <v>13</v>
      </c>
      <c r="Q63" s="43"/>
      <c r="R63" s="43"/>
      <c r="S63" s="46">
        <v>1</v>
      </c>
    </row>
    <row r="64" spans="1:19" ht="13.5" thickBot="1">
      <c r="A64" s="273" t="s">
        <v>78</v>
      </c>
      <c r="B64" s="2"/>
      <c r="C64" s="209">
        <v>2006</v>
      </c>
      <c r="D64" s="244"/>
      <c r="E64" s="54"/>
      <c r="F64" s="245"/>
      <c r="G64" s="238"/>
      <c r="H64" s="35"/>
      <c r="I64" s="16"/>
      <c r="J64" s="12">
        <v>2008</v>
      </c>
      <c r="K64" s="267">
        <v>90</v>
      </c>
      <c r="L64" s="268"/>
      <c r="M64" s="16"/>
      <c r="N64" s="16"/>
      <c r="O64" s="16"/>
      <c r="P64" s="16"/>
      <c r="Q64" s="16"/>
      <c r="R64" s="16"/>
      <c r="S64" s="16"/>
    </row>
    <row r="65" spans="1:19" ht="12.75">
      <c r="A65" s="274"/>
      <c r="B65" s="6" t="s">
        <v>83</v>
      </c>
      <c r="C65" s="210">
        <v>2007</v>
      </c>
      <c r="D65" s="246"/>
      <c r="E65" s="28"/>
      <c r="F65" s="29"/>
      <c r="G65" s="239"/>
      <c r="H65" s="3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3.5" thickBot="1">
      <c r="A66" s="275"/>
      <c r="B66" s="9"/>
      <c r="C66" s="47">
        <v>2008</v>
      </c>
      <c r="D66" s="247"/>
      <c r="E66" s="55"/>
      <c r="F66" s="30"/>
      <c r="G66" s="240">
        <v>9</v>
      </c>
      <c r="H66" s="35"/>
      <c r="I66" s="16"/>
      <c r="J66" s="16"/>
      <c r="K66" s="16"/>
      <c r="L66" s="16"/>
      <c r="M66" s="16"/>
      <c r="S66" s="16"/>
    </row>
    <row r="67" spans="1:19" ht="12.75">
      <c r="A67" s="273" t="s">
        <v>79</v>
      </c>
      <c r="B67" s="2"/>
      <c r="C67" s="123">
        <v>2006</v>
      </c>
      <c r="D67" s="28"/>
      <c r="E67" s="28"/>
      <c r="F67" s="28"/>
      <c r="G67" s="37">
        <f>IF(G64&lt;&gt;0,G31/M1/G64,0)</f>
        <v>0</v>
      </c>
      <c r="H67" s="199">
        <f>IF(G64&lt;&gt;0,H31/M1/G64,0)</f>
        <v>0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.75">
      <c r="A68" s="274"/>
      <c r="B68" s="6" t="s">
        <v>84</v>
      </c>
      <c r="C68" s="124">
        <v>2007</v>
      </c>
      <c r="D68" s="28"/>
      <c r="E68" s="28"/>
      <c r="F68" s="28"/>
      <c r="G68" s="38">
        <f>IF(G65&lt;&gt;0,G32/M1/G65,0)</f>
        <v>0</v>
      </c>
      <c r="H68" s="200">
        <f>IF(G65&lt;&gt;0,H32/M1/G65,0)</f>
        <v>0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3.5" thickBot="1">
      <c r="A69" s="275"/>
      <c r="B69" s="9"/>
      <c r="C69" s="120">
        <v>2008</v>
      </c>
      <c r="D69" s="28"/>
      <c r="E69" s="28"/>
      <c r="F69" s="28"/>
      <c r="G69" s="39">
        <f>IF(G66&lt;&gt;0,G33/M1/G66,0)</f>
        <v>5.537037037037037</v>
      </c>
      <c r="H69" s="201">
        <f>IF(G66&lt;&gt;0,H33/M1/G66,0)</f>
        <v>4.703703703703704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7" ht="12.75">
      <c r="A70" s="273" t="s">
        <v>80</v>
      </c>
      <c r="B70" s="2"/>
      <c r="C70" s="209">
        <v>2006</v>
      </c>
      <c r="D70" s="244"/>
      <c r="E70" s="54"/>
      <c r="F70" s="245"/>
      <c r="G70" s="238"/>
    </row>
    <row r="71" spans="1:19" ht="12.75">
      <c r="A71" s="274"/>
      <c r="B71" s="6" t="s">
        <v>111</v>
      </c>
      <c r="C71" s="210">
        <v>2007</v>
      </c>
      <c r="D71" s="246"/>
      <c r="E71" s="28"/>
      <c r="F71" s="29"/>
      <c r="G71" s="239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1:19" ht="13.5" thickBot="1">
      <c r="A72" s="275"/>
      <c r="B72" s="9"/>
      <c r="C72" s="47">
        <v>2008</v>
      </c>
      <c r="D72" s="247"/>
      <c r="E72" s="55"/>
      <c r="F72" s="30"/>
      <c r="G72" s="240">
        <v>5</v>
      </c>
      <c r="H72" s="92"/>
      <c r="I72" s="92"/>
      <c r="K72" s="92"/>
      <c r="L72" s="92"/>
      <c r="M72" s="92"/>
      <c r="S72" s="92"/>
    </row>
    <row r="73" spans="1:19" ht="12.75">
      <c r="A73" s="273" t="s">
        <v>81</v>
      </c>
      <c r="B73" s="2"/>
      <c r="C73" s="123">
        <v>2006</v>
      </c>
      <c r="D73" s="28"/>
      <c r="E73" s="28"/>
      <c r="F73" s="28"/>
      <c r="G73" s="37">
        <f>IF(G70&lt;&gt;0,G52/M1/G70,0)</f>
        <v>0</v>
      </c>
      <c r="H73" s="199">
        <f>IF(G70&lt;&gt;0,H52/M1/G70,0)</f>
        <v>0</v>
      </c>
      <c r="I73" s="92"/>
      <c r="J73" s="92"/>
      <c r="K73" s="92"/>
      <c r="L73" s="92"/>
      <c r="M73" s="92"/>
      <c r="N73" s="264" t="s">
        <v>121</v>
      </c>
      <c r="O73" s="264"/>
      <c r="P73" s="264"/>
      <c r="Q73" s="264"/>
      <c r="R73" s="264"/>
      <c r="S73" s="92"/>
    </row>
    <row r="74" spans="1:19" ht="12.75">
      <c r="A74" s="274"/>
      <c r="B74" s="6" t="s">
        <v>112</v>
      </c>
      <c r="C74" s="124">
        <v>2007</v>
      </c>
      <c r="D74" s="28"/>
      <c r="E74" s="28"/>
      <c r="F74" s="28"/>
      <c r="G74" s="38">
        <f>IF(G71&lt;&gt;0,G53/M1/G71,0)</f>
        <v>0</v>
      </c>
      <c r="H74" s="200">
        <f>IF(G71&lt;&gt;0,H53/M1/G71,0)</f>
        <v>0</v>
      </c>
      <c r="I74" s="92"/>
      <c r="J74" s="92"/>
      <c r="K74" s="92"/>
      <c r="L74" s="92"/>
      <c r="S74" s="92"/>
    </row>
    <row r="75" spans="1:19" ht="13.5" thickBot="1">
      <c r="A75" s="275"/>
      <c r="B75" s="9"/>
      <c r="C75" s="120">
        <v>2008</v>
      </c>
      <c r="D75" s="55"/>
      <c r="E75" s="55"/>
      <c r="F75" s="55"/>
      <c r="G75" s="39">
        <f>IF(G72&lt;&gt;0,G54/M1/G72,0)</f>
        <v>5.366666666666666</v>
      </c>
      <c r="H75" s="201">
        <f>IF(G72&lt;&gt;0,H54/M1/G72,0)</f>
        <v>5</v>
      </c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</row>
    <row r="76" spans="1:19" ht="12.75">
      <c r="A76" s="92"/>
      <c r="B76" s="92"/>
      <c r="C76" s="13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3" t="s">
        <v>130</v>
      </c>
      <c r="O76" s="92"/>
      <c r="P76" s="92"/>
      <c r="Q76" s="92"/>
      <c r="R76" s="92"/>
      <c r="S76" s="92"/>
    </row>
    <row r="77" spans="1:19" ht="12.75">
      <c r="A77" s="93" t="s">
        <v>128</v>
      </c>
      <c r="B77" s="92"/>
      <c r="C77" s="132"/>
      <c r="D77" s="92"/>
      <c r="E77" s="92"/>
      <c r="F77" s="92"/>
      <c r="G77" s="92"/>
      <c r="H77" s="93" t="s">
        <v>129</v>
      </c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1:19" ht="12.75">
      <c r="A78" s="92" t="s">
        <v>85</v>
      </c>
      <c r="B78" s="92"/>
      <c r="C78" s="13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 t="s">
        <v>55</v>
      </c>
      <c r="R78" s="92"/>
      <c r="S78" s="92"/>
    </row>
    <row r="79" spans="1:19" ht="12.75">
      <c r="A79" s="93" t="s">
        <v>131</v>
      </c>
      <c r="B79" s="92"/>
      <c r="C79" s="93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</row>
    <row r="80" spans="1:19" ht="12.75">
      <c r="A80" s="93" t="s">
        <v>86</v>
      </c>
      <c r="B80" s="92"/>
      <c r="C80" s="93"/>
      <c r="D80" s="94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1:19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1:19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1:19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1:19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1:19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1:19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1:19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1:19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1:19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1:19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1:19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1:19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1:19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1:19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1:19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1:19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1:19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1:19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1:19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1:19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1:19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</row>
  </sheetData>
  <sheetProtection password="D259" sheet="1" objects="1" scenarios="1"/>
  <mergeCells count="47">
    <mergeCell ref="N73:R73"/>
    <mergeCell ref="I4:J4"/>
    <mergeCell ref="K3:K5"/>
    <mergeCell ref="L4:L5"/>
    <mergeCell ref="K64:L64"/>
    <mergeCell ref="C1:J1"/>
    <mergeCell ref="C2:J2"/>
    <mergeCell ref="D3:D5"/>
    <mergeCell ref="E3:E5"/>
    <mergeCell ref="G3:G5"/>
    <mergeCell ref="H4:H5"/>
    <mergeCell ref="F3:F5"/>
    <mergeCell ref="A7:A9"/>
    <mergeCell ref="A10:A12"/>
    <mergeCell ref="K59:L61"/>
    <mergeCell ref="A61:A63"/>
    <mergeCell ref="A13:A15"/>
    <mergeCell ref="A43:A45"/>
    <mergeCell ref="A40:A42"/>
    <mergeCell ref="A16:A18"/>
    <mergeCell ref="A19:A21"/>
    <mergeCell ref="B13:B15"/>
    <mergeCell ref="A70:A72"/>
    <mergeCell ref="A73:A75"/>
    <mergeCell ref="A46:A48"/>
    <mergeCell ref="B55:B57"/>
    <mergeCell ref="A67:A69"/>
    <mergeCell ref="A49:A51"/>
    <mergeCell ref="A52:A54"/>
    <mergeCell ref="A55:A57"/>
    <mergeCell ref="A58:A60"/>
    <mergeCell ref="A64:A66"/>
    <mergeCell ref="A28:A30"/>
    <mergeCell ref="A22:A24"/>
    <mergeCell ref="A37:A39"/>
    <mergeCell ref="N1:P1"/>
    <mergeCell ref="M4:M5"/>
    <mergeCell ref="N4:N5"/>
    <mergeCell ref="A31:A33"/>
    <mergeCell ref="C3:C5"/>
    <mergeCell ref="A25:A27"/>
    <mergeCell ref="A34:A36"/>
    <mergeCell ref="S3:S5"/>
    <mergeCell ref="O4:O5"/>
    <mergeCell ref="P4:P5"/>
    <mergeCell ref="Q3:Q5"/>
    <mergeCell ref="R3:R5"/>
  </mergeCells>
  <printOptions horizontalCentered="1" verticalCentered="1"/>
  <pageMargins left="0.75" right="0.75" top="0.2362204724409449" bottom="0.03937007874015748" header="0.15748031496062992" footer="0"/>
  <pageSetup horizontalDpi="600" verticalDpi="600" orientation="landscape" paperSize="9" scale="9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George</cp:lastModifiedBy>
  <cp:lastPrinted>2009-01-28T11:29:04Z</cp:lastPrinted>
  <dcterms:created xsi:type="dcterms:W3CDTF">2005-03-22T15:37:43Z</dcterms:created>
  <dcterms:modified xsi:type="dcterms:W3CDTF">2009-02-19T08:25:13Z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